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Наполни своё лето|comiss " sheetId="115" r:id="rId4"/>
    <sheet name="Наполни своё лето|FIT18+25 " sheetId="116" state="hidden" r:id="rId5"/>
    <sheet name="Наполни своё лето|FIT15" sheetId="113" state="hidden" r:id="rId6"/>
    <sheet name="Наполни своё лето|FIT20" sheetId="117" state="hidden" r:id="rId7"/>
    <sheet name="Наполни Своё лето|FIT18 " sheetId="114" state="hidden" r:id="rId8"/>
    <sheet name="Каникулы в горах|comiss" sheetId="112" state="hidden" r:id="rId9"/>
    <sheet name="Каникулы в горах|FIT15" sheetId="110" state="hidden" r:id="rId10"/>
    <sheet name="Каникулы в горах|FIT18 " sheetId="108" state="hidden" r:id="rId11"/>
    <sheet name="Осенние каникулы|FIT18" sheetId="93" state="hidden" r:id="rId12"/>
    <sheet name="Каникулы в горах|FIT18+25" sheetId="111" state="hidden" r:id="rId13"/>
    <sheet name="Каникулы в горах|FIT20+35" sheetId="109" state="hidden" r:id="rId14"/>
    <sheet name="Отдыхай и катай|FIT15" sheetId="73" state="hidden" r:id="rId15"/>
    <sheet name="Отдыхай и катай|FIT20+35" sheetId="101" state="hidden" r:id="rId16"/>
    <sheet name="Отдыхай и катай|FIT18+25" sheetId="100" state="hidden" r:id="rId17"/>
    <sheet name="Отдыхай и катай|FIT 18" sheetId="95" state="hidden" r:id="rId18"/>
    <sheet name="Отдыхай и катай| COMISS" sheetId="96" state="hidden" r:id="rId19"/>
    <sheet name="Осенние каникулы|FIT15 " sheetId="92" state="hidden" r:id="rId20"/>
    <sheet name="Осенние каникулы | comission" sheetId="94" state="hidden" r:id="rId21"/>
    <sheet name="нетто 15" sheetId="51" state="hidden" r:id="rId22"/>
    <sheet name="нетто 20" sheetId="32" state="hidden" r:id="rId23"/>
    <sheet name="Горный Детокс | Mountain detox" sheetId="11" state="hidden" r:id="rId24"/>
    <sheet name="Яркие Каникулы" sheetId="12" state="hidden" r:id="rId25"/>
    <sheet name="Отдыхай и Катай| Rest &amp; Ski " sheetId="19" state="hidden" r:id="rId26"/>
    <sheet name="+25р ЯРКИЕ КАНИКУЛЫ" sheetId="24" state="hidden" r:id="rId27"/>
    <sheet name="NETTO +25р" sheetId="13" state="hidden" r:id="rId28"/>
    <sheet name="РБ BB| FIT20 +25 Pegas" sheetId="18" state="hidden" r:id="rId29"/>
    <sheet name="Pegas+25р Энергия Гор " sheetId="14" state="hidden" r:id="rId30"/>
    <sheet name="+25р Горный Детокс " sheetId="15" state="hidden" r:id="rId31"/>
    <sheet name="Pegas+25р Яркие Каникулы" sheetId="16" state="hidden" r:id="rId32"/>
    <sheet name="+25р отдыхай и катай)" sheetId="20" state="hidden" r:id="rId33"/>
    <sheet name="РБ BB| FIT15" sheetId="27" state="hidden" r:id="rId34"/>
    <sheet name="РБ ВВ | FIT20" sheetId="17" state="hidden" r:id="rId35"/>
    <sheet name="РБ ВВ | COMMISSION" sheetId="33" state="hidden" r:id="rId36"/>
    <sheet name="РБ BB10%(2022) | FIT15" sheetId="48" state="hidden" r:id="rId37"/>
    <sheet name="РБ BB10%(2022) | FIT20" sheetId="49" state="hidden" r:id="rId38"/>
    <sheet name="РБ BB10%(2022)" sheetId="50" state="hidden" r:id="rId39"/>
    <sheet name="Осенние каникулы | FIT20" sheetId="35" state="hidden" r:id="rId40"/>
    <sheet name="Осенние каникулы | COMMISSION" sheetId="36" state="hidden" r:id="rId41"/>
    <sheet name="ЗЭГ Активный | FIT20" sheetId="37" state="hidden" r:id="rId42"/>
    <sheet name="ЗЭГ Активный | COMMISSION" sheetId="38" state="hidden" r:id="rId43"/>
    <sheet name="РБ BB15%(2022) | FIT15" sheetId="59" state="hidden" r:id="rId44"/>
    <sheet name="РБ BB15%(2022) | FIT20" sheetId="60" state="hidden" r:id="rId45"/>
    <sheet name="нетто 20%" sheetId="103" state="hidden" r:id="rId46"/>
    <sheet name="нетто 18+25" sheetId="102" state="hidden" r:id="rId47"/>
    <sheet name="нетто 18" sheetId="87" state="hidden" r:id="rId48"/>
    <sheet name="РБ BB15%(2022) " sheetId="61" state="hidden" r:id="rId49"/>
    <sheet name="Отдыхай и катай|FIT15 2021" sheetId="53" state="hidden" r:id="rId50"/>
    <sheet name="Отдыхай и катай|FIT20" sheetId="46" state="hidden" r:id="rId51"/>
    <sheet name="Осенние каникулы | FIT15" sheetId="29" state="hidden" r:id="rId52"/>
    <sheet name="Весенние каникулы | commission" sheetId="56" state="hidden" r:id="rId53"/>
    <sheet name="4=3 | FIT15" sheetId="40" state="hidden" r:id="rId54"/>
    <sheet name="4=3 | FIT20" sheetId="39" state="hidden" r:id="rId55"/>
    <sheet name="ЗЭГ 2022|FIT20" sheetId="57" state="hidden" r:id="rId56"/>
    <sheet name="Осенние каникулы 2022" sheetId="63" state="hidden" r:id="rId57"/>
    <sheet name="4=3 " sheetId="41" state="hidden" r:id="rId58"/>
    <sheet name="отдыхай и катай расчет" sheetId="44" state="hidden" r:id="rId59"/>
    <sheet name="AVIA 25%" sheetId="77" state="hidden" r:id="rId60"/>
    <sheet name="Отдыхай и катай" sheetId="47" state="hidden" r:id="rId61"/>
    <sheet name="Отдыхай и катай|FIT18" sheetId="75" state="hidden" r:id="rId62"/>
    <sheet name="ЯВК 2023 | COMMISSION" sheetId="78" state="hidden" r:id="rId63"/>
    <sheet name="ЯВК 2023 | FIT15" sheetId="79" state="hidden" r:id="rId64"/>
    <sheet name="ЯВК 2023 | FIT18" sheetId="80" state="hidden" r:id="rId65"/>
    <sheet name="ЗЭГ | FIT15" sheetId="28" state="hidden" r:id="rId66"/>
    <sheet name="ЗЭГ | FIT18" sheetId="82" state="hidden" r:id="rId67"/>
    <sheet name="ЗЭГ | COMMISSION" sheetId="83" state="hidden" r:id="rId68"/>
    <sheet name="РБ BB10%(2023)|FIT15" sheetId="70" state="hidden" r:id="rId69"/>
    <sheet name="РБ BB10%(2023)|FIT18" sheetId="74" state="hidden" r:id="rId70"/>
    <sheet name="РБ BB10%(2023)" sheetId="62" state="hidden" r:id="rId71"/>
    <sheet name="РБ BB10%(2024)|FIT15 " sheetId="88" state="hidden" r:id="rId72"/>
    <sheet name="РБ BB10%(2024)|FIT20+35" sheetId="105" state="hidden" r:id="rId73"/>
    <sheet name="РБ BB10%(2024)|FIT18+25" sheetId="104" state="hidden" r:id="rId74"/>
    <sheet name="РБ BB10%(2024)|FIT18" sheetId="90" state="hidden" r:id="rId75"/>
    <sheet name="Отдыхай и Катай |FIT18" sheetId="118" state="hidden" r:id="rId76"/>
    <sheet name="Отдыхай и Катай |COMISSION" sheetId="119" state="hidden" r:id="rId77"/>
    <sheet name="Отдыхай и Катай |FIT18+25" sheetId="120" state="hidden" r:id="rId78"/>
    <sheet name="Отдыхай и Катай |FIT20" sheetId="121" state="hidden" r:id="rId79"/>
    <sheet name="Отдыхай и Катай |FIT15 " sheetId="122" state="hidden" r:id="rId80"/>
    <sheet name="РБ BB15%(2024)|FIT15  " sheetId="97" state="hidden" r:id="rId81"/>
    <sheet name="РБ BB15%(2024)|FIT20+35" sheetId="107" state="hidden" r:id="rId82"/>
    <sheet name="РБ BB15%(2024)|FIT18+25" sheetId="106" state="hidden" r:id="rId83"/>
    <sheet name="РБ BB15%(2024)|FIT18" sheetId="98" state="hidden" r:id="rId84"/>
    <sheet name="РБ BB15%(2024)| comiss" sheetId="99" state="hidden" r:id="rId85"/>
    <sheet name="Наполни лето | FIT15" sheetId="84" state="hidden" r:id="rId86"/>
    <sheet name="Наполни лето | FIT18" sheetId="85" state="hidden" r:id="rId87"/>
    <sheet name="Наполни лето | COMMISSION" sheetId="86" state="hidden" r:id="rId88"/>
    <sheet name="ЗЭГ FIT20 +25 Pegas" sheetId="26" state="hidden" r:id="rId89"/>
    <sheet name="Avia netto 30%" sheetId="22" state="hidden" r:id="rId90"/>
  </sheets>
  <calcPr calcId="162913"/>
</workbook>
</file>

<file path=xl/calcChain.xml><?xml version="1.0" encoding="utf-8"?>
<calcChain xmlns="http://schemas.openxmlformats.org/spreadsheetml/2006/main">
  <c r="AE4" i="114" l="1"/>
  <c r="AE25" i="114" s="1"/>
  <c r="AF4" i="114"/>
  <c r="AF25" i="114" s="1"/>
  <c r="D3" i="114"/>
  <c r="D24" i="114" s="1"/>
  <c r="E3" i="114"/>
  <c r="E24" i="114" s="1"/>
  <c r="L3" i="114"/>
  <c r="L24" i="114" s="1"/>
  <c r="M3" i="114"/>
  <c r="M24" i="114" s="1"/>
  <c r="T3" i="114"/>
  <c r="T24" i="114" s="1"/>
  <c r="U3" i="114"/>
  <c r="U24" i="114" s="1"/>
  <c r="AB3" i="114"/>
  <c r="AB24" i="114" s="1"/>
  <c r="C4" i="114"/>
  <c r="C25" i="114" s="1"/>
  <c r="J4" i="114"/>
  <c r="J25" i="114" s="1"/>
  <c r="K4" i="114"/>
  <c r="K25" i="114" s="1"/>
  <c r="R4" i="114"/>
  <c r="R25" i="114" s="1"/>
  <c r="S4" i="114"/>
  <c r="S25" i="114" s="1"/>
  <c r="Z4" i="114"/>
  <c r="Z25" i="114" s="1"/>
  <c r="AA4" i="114"/>
  <c r="AA25" i="114" s="1"/>
  <c r="B3" i="114"/>
  <c r="AA3" i="117"/>
  <c r="AA24" i="117" s="1"/>
  <c r="AC4" i="117"/>
  <c r="AC25" i="117" s="1"/>
  <c r="B4" i="117"/>
  <c r="B3" i="117"/>
  <c r="E3" i="113"/>
  <c r="E24" i="113" s="1"/>
  <c r="H3" i="113"/>
  <c r="H24" i="113" s="1"/>
  <c r="M3" i="113"/>
  <c r="M24" i="113" s="1"/>
  <c r="P3" i="113"/>
  <c r="P24" i="113" s="1"/>
  <c r="U3" i="113"/>
  <c r="X3" i="113"/>
  <c r="X24" i="113" s="1"/>
  <c r="AC3" i="113"/>
  <c r="AC24" i="113" s="1"/>
  <c r="AF3" i="113"/>
  <c r="AF24" i="113" s="1"/>
  <c r="G4" i="113"/>
  <c r="J4" i="113"/>
  <c r="J25" i="113" s="1"/>
  <c r="O4" i="113"/>
  <c r="R4" i="113"/>
  <c r="R25" i="113" s="1"/>
  <c r="W4" i="113"/>
  <c r="W25" i="113" s="1"/>
  <c r="Z4" i="113"/>
  <c r="Z25" i="113" s="1"/>
  <c r="AE4" i="113"/>
  <c r="AE25" i="113" s="1"/>
  <c r="U24" i="113"/>
  <c r="G25" i="113"/>
  <c r="O25" i="113"/>
  <c r="B4" i="113"/>
  <c r="B3" i="113"/>
  <c r="D3" i="116"/>
  <c r="E3" i="116"/>
  <c r="E24" i="116" s="1"/>
  <c r="H3" i="116"/>
  <c r="H24" i="116" s="1"/>
  <c r="I3" i="116"/>
  <c r="I24" i="116" s="1"/>
  <c r="L3" i="116"/>
  <c r="M3" i="116"/>
  <c r="M24" i="116" s="1"/>
  <c r="P3" i="116"/>
  <c r="P24" i="116" s="1"/>
  <c r="Q3" i="116"/>
  <c r="Q24" i="116" s="1"/>
  <c r="T3" i="116"/>
  <c r="T24" i="116" s="1"/>
  <c r="U3" i="116"/>
  <c r="U24" i="116" s="1"/>
  <c r="X3" i="116"/>
  <c r="Y3" i="116"/>
  <c r="Y24" i="116" s="1"/>
  <c r="AB3" i="116"/>
  <c r="AB24" i="116" s="1"/>
  <c r="AC3" i="116"/>
  <c r="AC24" i="116" s="1"/>
  <c r="AF3" i="116"/>
  <c r="C4" i="116"/>
  <c r="C25" i="116" s="1"/>
  <c r="F4" i="116"/>
  <c r="F25" i="116" s="1"/>
  <c r="G4" i="116"/>
  <c r="G25" i="116" s="1"/>
  <c r="J4" i="116"/>
  <c r="J25" i="116" s="1"/>
  <c r="K4" i="116"/>
  <c r="K25" i="116" s="1"/>
  <c r="N4" i="116"/>
  <c r="N25" i="116" s="1"/>
  <c r="O4" i="116"/>
  <c r="O25" i="116" s="1"/>
  <c r="R4" i="116"/>
  <c r="S4" i="116"/>
  <c r="V4" i="116"/>
  <c r="V25" i="116" s="1"/>
  <c r="W4" i="116"/>
  <c r="W25" i="116" s="1"/>
  <c r="Z4" i="116"/>
  <c r="AA4" i="116"/>
  <c r="AA25" i="116" s="1"/>
  <c r="AD4" i="116"/>
  <c r="AD25" i="116" s="1"/>
  <c r="AE4" i="116"/>
  <c r="AE25" i="116" s="1"/>
  <c r="D24" i="116"/>
  <c r="L24" i="116"/>
  <c r="X24" i="116"/>
  <c r="AF24" i="116"/>
  <c r="R25" i="116"/>
  <c r="S25" i="116"/>
  <c r="Z25" i="116"/>
  <c r="B3" i="116"/>
  <c r="C3" i="115"/>
  <c r="D3" i="115"/>
  <c r="D3" i="117" s="1"/>
  <c r="D24" i="117" s="1"/>
  <c r="E3" i="115"/>
  <c r="E3" i="117" s="1"/>
  <c r="E24" i="117" s="1"/>
  <c r="F3" i="115"/>
  <c r="G3" i="115"/>
  <c r="H3" i="115"/>
  <c r="H3" i="117" s="1"/>
  <c r="H24" i="117" s="1"/>
  <c r="I3" i="115"/>
  <c r="I3" i="117" s="1"/>
  <c r="I24" i="117" s="1"/>
  <c r="J3" i="115"/>
  <c r="K3" i="115"/>
  <c r="K3" i="117" s="1"/>
  <c r="K24" i="117" s="1"/>
  <c r="L3" i="115"/>
  <c r="L3" i="117" s="1"/>
  <c r="L24" i="117" s="1"/>
  <c r="M3" i="115"/>
  <c r="M3" i="117" s="1"/>
  <c r="M24" i="117" s="1"/>
  <c r="N3" i="115"/>
  <c r="O3" i="115"/>
  <c r="P3" i="115"/>
  <c r="P3" i="117" s="1"/>
  <c r="P24" i="117" s="1"/>
  <c r="Q3" i="115"/>
  <c r="Q3" i="117" s="1"/>
  <c r="Q24" i="117" s="1"/>
  <c r="R3" i="115"/>
  <c r="R3" i="117" s="1"/>
  <c r="R24" i="117" s="1"/>
  <c r="S3" i="115"/>
  <c r="T3" i="115"/>
  <c r="T3" i="117" s="1"/>
  <c r="T24" i="117" s="1"/>
  <c r="U3" i="115"/>
  <c r="U3" i="117" s="1"/>
  <c r="U24" i="117" s="1"/>
  <c r="V3" i="115"/>
  <c r="W3" i="115"/>
  <c r="X3" i="115"/>
  <c r="X3" i="117" s="1"/>
  <c r="X24" i="117" s="1"/>
  <c r="Y3" i="115"/>
  <c r="Y3" i="117" s="1"/>
  <c r="Y24" i="117" s="1"/>
  <c r="Z3" i="115"/>
  <c r="AA3" i="115"/>
  <c r="AB3" i="115"/>
  <c r="AB3" i="117" s="1"/>
  <c r="AB24" i="117" s="1"/>
  <c r="AC3" i="115"/>
  <c r="AD3" i="115"/>
  <c r="AE3" i="115"/>
  <c r="AF3" i="115"/>
  <c r="AF3" i="117" s="1"/>
  <c r="AF24" i="117" s="1"/>
  <c r="C4" i="115"/>
  <c r="C4" i="117" s="1"/>
  <c r="C25" i="117" s="1"/>
  <c r="D4" i="115"/>
  <c r="E4" i="115"/>
  <c r="F4" i="115"/>
  <c r="F4" i="117" s="1"/>
  <c r="F25" i="117" s="1"/>
  <c r="G4" i="115"/>
  <c r="G4" i="117" s="1"/>
  <c r="G25" i="117" s="1"/>
  <c r="H4" i="115"/>
  <c r="I4" i="115"/>
  <c r="J4" i="115"/>
  <c r="J4" i="117" s="1"/>
  <c r="J25" i="117" s="1"/>
  <c r="K4" i="115"/>
  <c r="K4" i="117" s="1"/>
  <c r="K25" i="117" s="1"/>
  <c r="L4" i="115"/>
  <c r="M4" i="115"/>
  <c r="M4" i="117" s="1"/>
  <c r="M25" i="117" s="1"/>
  <c r="N4" i="115"/>
  <c r="N4" i="117" s="1"/>
  <c r="N25" i="117" s="1"/>
  <c r="O4" i="115"/>
  <c r="O4" i="117" s="1"/>
  <c r="O25" i="117" s="1"/>
  <c r="P4" i="115"/>
  <c r="Q4" i="115"/>
  <c r="R4" i="115"/>
  <c r="R4" i="117" s="1"/>
  <c r="R25" i="117" s="1"/>
  <c r="S4" i="115"/>
  <c r="S4" i="117" s="1"/>
  <c r="S25" i="117" s="1"/>
  <c r="T4" i="115"/>
  <c r="U4" i="115"/>
  <c r="U4" i="117" s="1"/>
  <c r="U25" i="117" s="1"/>
  <c r="V4" i="115"/>
  <c r="V4" i="117" s="1"/>
  <c r="V25" i="117" s="1"/>
  <c r="W4" i="115"/>
  <c r="W4" i="117" s="1"/>
  <c r="W25" i="117" s="1"/>
  <c r="X4" i="115"/>
  <c r="Y4" i="115"/>
  <c r="Z4" i="115"/>
  <c r="Z4" i="117" s="1"/>
  <c r="Z25" i="117" s="1"/>
  <c r="AA4" i="115"/>
  <c r="AA4" i="117" s="1"/>
  <c r="AA25" i="117" s="1"/>
  <c r="AB4" i="115"/>
  <c r="AC4" i="115"/>
  <c r="AD4" i="115"/>
  <c r="AD4" i="113" s="1"/>
  <c r="AD25" i="113" s="1"/>
  <c r="AE4" i="115"/>
  <c r="AE4" i="117" s="1"/>
  <c r="AE25" i="117" s="1"/>
  <c r="AF4" i="115"/>
  <c r="AF4" i="113" s="1"/>
  <c r="AF25" i="113" s="1"/>
  <c r="B4" i="115"/>
  <c r="B4" i="114" l="1"/>
  <c r="B4" i="116"/>
  <c r="Y4" i="114"/>
  <c r="Y25" i="114" s="1"/>
  <c r="Y4" i="113"/>
  <c r="Y25" i="113" s="1"/>
  <c r="Y4" i="117"/>
  <c r="Y25" i="117" s="1"/>
  <c r="Y4" i="116"/>
  <c r="Y25" i="116" s="1"/>
  <c r="Q4" i="114"/>
  <c r="Q25" i="114" s="1"/>
  <c r="Q4" i="113"/>
  <c r="Q25" i="113" s="1"/>
  <c r="Q4" i="117"/>
  <c r="Q25" i="117" s="1"/>
  <c r="Q4" i="116"/>
  <c r="Q25" i="116" s="1"/>
  <c r="I4" i="114"/>
  <c r="I25" i="114" s="1"/>
  <c r="I4" i="113"/>
  <c r="I25" i="113" s="1"/>
  <c r="I4" i="117"/>
  <c r="I25" i="117" s="1"/>
  <c r="I4" i="116"/>
  <c r="I25" i="116" s="1"/>
  <c r="AE3" i="113"/>
  <c r="AE24" i="113" s="1"/>
  <c r="AE3" i="114"/>
  <c r="AE24" i="114" s="1"/>
  <c r="AE3" i="117"/>
  <c r="AE24" i="117" s="1"/>
  <c r="AE3" i="116"/>
  <c r="AE24" i="116" s="1"/>
  <c r="W3" i="114"/>
  <c r="W24" i="114" s="1"/>
  <c r="W3" i="113"/>
  <c r="W24" i="113" s="1"/>
  <c r="W3" i="117"/>
  <c r="W24" i="117" s="1"/>
  <c r="W3" i="116"/>
  <c r="W24" i="116" s="1"/>
  <c r="O3" i="114"/>
  <c r="O24" i="114" s="1"/>
  <c r="O3" i="113"/>
  <c r="O24" i="113" s="1"/>
  <c r="O3" i="117"/>
  <c r="O24" i="117" s="1"/>
  <c r="O3" i="116"/>
  <c r="O24" i="116" s="1"/>
  <c r="G3" i="114"/>
  <c r="G24" i="114" s="1"/>
  <c r="G3" i="113"/>
  <c r="G24" i="113" s="1"/>
  <c r="G3" i="117"/>
  <c r="G24" i="117" s="1"/>
  <c r="G3" i="116"/>
  <c r="G24" i="116" s="1"/>
  <c r="AC4" i="114"/>
  <c r="AC25" i="114" s="1"/>
  <c r="AC4" i="113"/>
  <c r="AC25" i="113" s="1"/>
  <c r="AC4" i="116"/>
  <c r="AC25" i="116" s="1"/>
  <c r="U4" i="114"/>
  <c r="U25" i="114" s="1"/>
  <c r="U4" i="113"/>
  <c r="U25" i="113" s="1"/>
  <c r="U4" i="116"/>
  <c r="U25" i="116" s="1"/>
  <c r="M4" i="114"/>
  <c r="M25" i="114" s="1"/>
  <c r="M4" i="113"/>
  <c r="M25" i="113" s="1"/>
  <c r="M4" i="116"/>
  <c r="M25" i="116" s="1"/>
  <c r="E4" i="114"/>
  <c r="E25" i="114" s="1"/>
  <c r="E4" i="113"/>
  <c r="E25" i="113" s="1"/>
  <c r="E4" i="116"/>
  <c r="E25" i="116" s="1"/>
  <c r="AA3" i="114"/>
  <c r="AA24" i="114" s="1"/>
  <c r="AA3" i="113"/>
  <c r="AA24" i="113" s="1"/>
  <c r="AA3" i="116"/>
  <c r="AA24" i="116" s="1"/>
  <c r="S3" i="114"/>
  <c r="S24" i="114" s="1"/>
  <c r="S3" i="113"/>
  <c r="S24" i="113" s="1"/>
  <c r="S3" i="116"/>
  <c r="S24" i="116" s="1"/>
  <c r="K3" i="114"/>
  <c r="K24" i="114" s="1"/>
  <c r="K3" i="113"/>
  <c r="K24" i="113" s="1"/>
  <c r="K3" i="116"/>
  <c r="K24" i="116" s="1"/>
  <c r="C3" i="114"/>
  <c r="C24" i="114" s="1"/>
  <c r="C3" i="113"/>
  <c r="C24" i="113" s="1"/>
  <c r="C3" i="116"/>
  <c r="C24" i="116" s="1"/>
  <c r="C3" i="117"/>
  <c r="C24" i="117" s="1"/>
  <c r="S3" i="117"/>
  <c r="S24" i="117" s="1"/>
  <c r="E4" i="117"/>
  <c r="E25" i="117" s="1"/>
  <c r="T4" i="114"/>
  <c r="T25" i="114" s="1"/>
  <c r="T4" i="113"/>
  <c r="T25" i="113" s="1"/>
  <c r="L4" i="114"/>
  <c r="L25" i="114" s="1"/>
  <c r="L4" i="113"/>
  <c r="L25" i="113" s="1"/>
  <c r="D4" i="114"/>
  <c r="D25" i="114" s="1"/>
  <c r="D4" i="113"/>
  <c r="D25" i="113" s="1"/>
  <c r="Z3" i="114"/>
  <c r="Z24" i="114" s="1"/>
  <c r="Z3" i="113"/>
  <c r="Z24" i="113" s="1"/>
  <c r="V3" i="114"/>
  <c r="V24" i="114" s="1"/>
  <c r="V3" i="113"/>
  <c r="V24" i="113" s="1"/>
  <c r="N3" i="114"/>
  <c r="N24" i="114" s="1"/>
  <c r="N3" i="113"/>
  <c r="N24" i="113" s="1"/>
  <c r="F3" i="114"/>
  <c r="F24" i="114" s="1"/>
  <c r="F3" i="113"/>
  <c r="F24" i="113" s="1"/>
  <c r="T4" i="117"/>
  <c r="T25" i="117" s="1"/>
  <c r="D4" i="117"/>
  <c r="D25" i="117" s="1"/>
  <c r="AC3" i="114"/>
  <c r="AC24" i="114" s="1"/>
  <c r="AC3" i="117"/>
  <c r="AC24" i="117" s="1"/>
  <c r="V4" i="113"/>
  <c r="V25" i="113" s="1"/>
  <c r="N4" i="113"/>
  <c r="N25" i="113" s="1"/>
  <c r="F4" i="113"/>
  <c r="F25" i="113" s="1"/>
  <c r="AB3" i="113"/>
  <c r="AB24" i="113" s="1"/>
  <c r="T3" i="113"/>
  <c r="T24" i="113" s="1"/>
  <c r="L3" i="113"/>
  <c r="L24" i="113" s="1"/>
  <c r="D3" i="113"/>
  <c r="D24" i="113" s="1"/>
  <c r="W4" i="114"/>
  <c r="W25" i="114" s="1"/>
  <c r="O4" i="114"/>
  <c r="O25" i="114" s="1"/>
  <c r="G4" i="114"/>
  <c r="G25" i="114" s="1"/>
  <c r="Y3" i="114"/>
  <c r="Y24" i="114" s="1"/>
  <c r="Q3" i="114"/>
  <c r="Q24" i="114" s="1"/>
  <c r="I3" i="114"/>
  <c r="I24" i="114" s="1"/>
  <c r="AF3" i="114"/>
  <c r="AF24" i="114" s="1"/>
  <c r="AB4" i="114"/>
  <c r="AB25" i="114" s="1"/>
  <c r="AB4" i="113"/>
  <c r="AB25" i="113" s="1"/>
  <c r="X4" i="114"/>
  <c r="X25" i="114" s="1"/>
  <c r="X4" i="113"/>
  <c r="X25" i="113" s="1"/>
  <c r="P4" i="114"/>
  <c r="P25" i="114" s="1"/>
  <c r="P4" i="113"/>
  <c r="P25" i="113" s="1"/>
  <c r="H4" i="114"/>
  <c r="H25" i="114" s="1"/>
  <c r="H4" i="113"/>
  <c r="H25" i="113" s="1"/>
  <c r="AD3" i="113"/>
  <c r="AD24" i="113" s="1"/>
  <c r="AD3" i="114"/>
  <c r="AD24" i="114" s="1"/>
  <c r="R3" i="114"/>
  <c r="R24" i="114" s="1"/>
  <c r="R3" i="113"/>
  <c r="R24" i="113" s="1"/>
  <c r="J3" i="114"/>
  <c r="J24" i="114" s="1"/>
  <c r="J3" i="113"/>
  <c r="J24" i="113" s="1"/>
  <c r="AB4" i="117"/>
  <c r="AB25" i="117" s="1"/>
  <c r="L4" i="117"/>
  <c r="L25" i="117" s="1"/>
  <c r="Z3" i="117"/>
  <c r="Z24" i="117" s="1"/>
  <c r="J3" i="117"/>
  <c r="J24" i="117" s="1"/>
  <c r="AD4" i="117"/>
  <c r="AD25" i="117" s="1"/>
  <c r="AD4" i="114"/>
  <c r="AD25" i="114" s="1"/>
  <c r="AF4" i="116"/>
  <c r="AF25" i="116" s="1"/>
  <c r="AB4" i="116"/>
  <c r="AB25" i="116" s="1"/>
  <c r="X4" i="116"/>
  <c r="X25" i="116" s="1"/>
  <c r="T4" i="116"/>
  <c r="T25" i="116" s="1"/>
  <c r="P4" i="116"/>
  <c r="P25" i="116" s="1"/>
  <c r="L4" i="116"/>
  <c r="L25" i="116" s="1"/>
  <c r="H4" i="116"/>
  <c r="H25" i="116" s="1"/>
  <c r="D4" i="116"/>
  <c r="D25" i="116" s="1"/>
  <c r="AD3" i="116"/>
  <c r="AD24" i="116" s="1"/>
  <c r="Z3" i="116"/>
  <c r="Z24" i="116" s="1"/>
  <c r="V3" i="116"/>
  <c r="V24" i="116" s="1"/>
  <c r="R3" i="116"/>
  <c r="R24" i="116" s="1"/>
  <c r="N3" i="116"/>
  <c r="N24" i="116" s="1"/>
  <c r="J3" i="116"/>
  <c r="J24" i="116" s="1"/>
  <c r="F3" i="116"/>
  <c r="F24" i="116" s="1"/>
  <c r="AA4" i="113"/>
  <c r="AA25" i="113" s="1"/>
  <c r="S4" i="113"/>
  <c r="S25" i="113" s="1"/>
  <c r="K4" i="113"/>
  <c r="K25" i="113" s="1"/>
  <c r="C4" i="113"/>
  <c r="C25" i="113" s="1"/>
  <c r="Y3" i="113"/>
  <c r="Y24" i="113" s="1"/>
  <c r="Q3" i="113"/>
  <c r="Q24" i="113" s="1"/>
  <c r="I3" i="113"/>
  <c r="I24" i="113" s="1"/>
  <c r="AF4" i="117"/>
  <c r="AF25" i="117" s="1"/>
  <c r="X4" i="117"/>
  <c r="X25" i="117" s="1"/>
  <c r="P4" i="117"/>
  <c r="P25" i="117" s="1"/>
  <c r="H4" i="117"/>
  <c r="H25" i="117" s="1"/>
  <c r="AD3" i="117"/>
  <c r="AD24" i="117" s="1"/>
  <c r="V3" i="117"/>
  <c r="V24" i="117" s="1"/>
  <c r="N3" i="117"/>
  <c r="N24" i="117" s="1"/>
  <c r="F3" i="117"/>
  <c r="F24" i="117" s="1"/>
  <c r="V4" i="114"/>
  <c r="V25" i="114" s="1"/>
  <c r="N4" i="114"/>
  <c r="N25" i="114" s="1"/>
  <c r="F4" i="114"/>
  <c r="F25" i="114" s="1"/>
  <c r="X3" i="114"/>
  <c r="X24" i="114" s="1"/>
  <c r="P3" i="114"/>
  <c r="P24" i="114" s="1"/>
  <c r="H3" i="114"/>
  <c r="H24" i="114" s="1"/>
  <c r="AJ3" i="90"/>
  <c r="AK3" i="90"/>
  <c r="AL3" i="90"/>
  <c r="AM3" i="90"/>
  <c r="AJ4" i="90"/>
  <c r="AK4" i="90"/>
  <c r="AK25" i="90" s="1"/>
  <c r="AL4" i="90"/>
  <c r="AM4" i="90"/>
  <c r="AJ24" i="90"/>
  <c r="AK24" i="90"/>
  <c r="AL24" i="90"/>
  <c r="AM24" i="90"/>
  <c r="AJ25" i="90"/>
  <c r="AL25" i="90"/>
  <c r="AM25" i="90"/>
  <c r="AI3" i="90"/>
  <c r="AI4" i="90"/>
  <c r="AI25" i="90" s="1"/>
  <c r="AI24" i="90"/>
  <c r="AI3" i="104"/>
  <c r="AI24" i="104" s="1"/>
  <c r="AJ3" i="104"/>
  <c r="AK3" i="104"/>
  <c r="AK24" i="104" s="1"/>
  <c r="AL3" i="104"/>
  <c r="AL24" i="104" s="1"/>
  <c r="AM3" i="104"/>
  <c r="AI4" i="104"/>
  <c r="AJ4" i="104"/>
  <c r="AJ25" i="104" s="1"/>
  <c r="AK4" i="104"/>
  <c r="AK25" i="104" s="1"/>
  <c r="AL4" i="104"/>
  <c r="AL25" i="104" s="1"/>
  <c r="AM4" i="104"/>
  <c r="AJ24" i="104"/>
  <c r="AM24" i="104"/>
  <c r="AI25" i="104"/>
  <c r="AM25" i="104"/>
  <c r="AI3" i="105"/>
  <c r="AI24" i="105" s="1"/>
  <c r="AJ3" i="105"/>
  <c r="AK3" i="105"/>
  <c r="AL3" i="105"/>
  <c r="AL24" i="105" s="1"/>
  <c r="AM3" i="105"/>
  <c r="AM24" i="105" s="1"/>
  <c r="AI4" i="105"/>
  <c r="AJ4" i="105"/>
  <c r="AK4" i="105"/>
  <c r="AK25" i="105" s="1"/>
  <c r="AL4" i="105"/>
  <c r="AM4" i="105"/>
  <c r="AJ24" i="105"/>
  <c r="AK24" i="105"/>
  <c r="AI25" i="105"/>
  <c r="AJ25" i="105"/>
  <c r="AL25" i="105"/>
  <c r="AM25" i="105"/>
  <c r="AI3" i="88"/>
  <c r="AJ3" i="88"/>
  <c r="AJ24" i="88" s="1"/>
  <c r="AK3" i="88"/>
  <c r="AK24" i="88" s="1"/>
  <c r="AL3" i="88"/>
  <c r="AM3" i="88"/>
  <c r="AI4" i="88"/>
  <c r="AI25" i="88" s="1"/>
  <c r="AJ4" i="88"/>
  <c r="AJ25" i="88" s="1"/>
  <c r="AK4" i="88"/>
  <c r="AL4" i="88"/>
  <c r="AM4" i="88"/>
  <c r="AM25" i="88" s="1"/>
  <c r="AI24" i="88"/>
  <c r="AL24" i="88"/>
  <c r="AM24" i="88"/>
  <c r="AK25" i="88"/>
  <c r="AL25" i="88"/>
  <c r="AJ4" i="87"/>
  <c r="AK4" i="87"/>
  <c r="AL4" i="87"/>
  <c r="AM4" i="87"/>
  <c r="AJ5" i="87"/>
  <c r="AK5" i="87"/>
  <c r="AL5" i="87"/>
  <c r="AM5" i="87"/>
  <c r="AJ26" i="87"/>
  <c r="AK26" i="87"/>
  <c r="AL26" i="87"/>
  <c r="AM26" i="87"/>
  <c r="AJ27" i="87"/>
  <c r="AK27" i="87"/>
  <c r="AL27" i="87"/>
  <c r="AM27" i="87"/>
  <c r="AI4" i="87"/>
  <c r="AI5" i="87"/>
  <c r="AI27" i="87" s="1"/>
  <c r="AI26" i="87"/>
  <c r="AM4" i="102"/>
  <c r="AM5" i="102"/>
  <c r="AM27" i="102" s="1"/>
  <c r="AM26" i="102"/>
  <c r="AI4" i="102"/>
  <c r="AJ4" i="102"/>
  <c r="AK4" i="102"/>
  <c r="AL4" i="102"/>
  <c r="AI5" i="102"/>
  <c r="AJ5" i="102"/>
  <c r="AK5" i="102"/>
  <c r="AL5" i="102"/>
  <c r="AI26" i="102"/>
  <c r="AJ26" i="102"/>
  <c r="AK26" i="102"/>
  <c r="AL26" i="102"/>
  <c r="AI27" i="102"/>
  <c r="AJ27" i="102"/>
  <c r="AK27" i="102"/>
  <c r="AL27" i="102"/>
  <c r="AJ4" i="103"/>
  <c r="AK4" i="103"/>
  <c r="AL4" i="103"/>
  <c r="AM4" i="103"/>
  <c r="AJ5" i="103"/>
  <c r="AK5" i="103"/>
  <c r="AL5" i="103"/>
  <c r="AM5" i="103"/>
  <c r="AJ26" i="103"/>
  <c r="AK26" i="103"/>
  <c r="AL26" i="103"/>
  <c r="AM26" i="103"/>
  <c r="AJ27" i="103"/>
  <c r="AK27" i="103"/>
  <c r="AL27" i="103"/>
  <c r="AM27" i="103"/>
  <c r="AI4" i="103"/>
  <c r="AI5" i="103"/>
  <c r="AI27" i="103" s="1"/>
  <c r="AI26" i="103"/>
  <c r="AJ4" i="51"/>
  <c r="AK4" i="51"/>
  <c r="AL4" i="51"/>
  <c r="AM4" i="51"/>
  <c r="AJ5" i="51"/>
  <c r="AK5" i="51"/>
  <c r="AL5" i="51"/>
  <c r="AM5" i="51"/>
  <c r="AJ26" i="51"/>
  <c r="AK26" i="51"/>
  <c r="AL26" i="51"/>
  <c r="AM26" i="51"/>
  <c r="AJ27" i="51"/>
  <c r="AK27" i="51"/>
  <c r="AL27" i="51"/>
  <c r="AM27" i="51"/>
  <c r="AI4" i="51"/>
  <c r="AI26" i="51" s="1"/>
  <c r="AI5" i="51"/>
  <c r="AI27" i="51"/>
  <c r="AC6" i="115"/>
  <c r="AB6" i="115"/>
  <c r="AA6" i="115"/>
  <c r="Z6" i="115"/>
  <c r="AB6" i="114" l="1"/>
  <c r="AB27" i="114" s="1"/>
  <c r="AB6" i="117"/>
  <c r="AB27" i="117" s="1"/>
  <c r="AB6" i="113"/>
  <c r="AB27" i="113" s="1"/>
  <c r="AB6" i="116"/>
  <c r="AB27" i="116" s="1"/>
  <c r="AK19" i="8"/>
  <c r="AD18" i="115" s="1"/>
  <c r="AD6" i="115"/>
  <c r="AC6" i="114"/>
  <c r="AC27" i="114" s="1"/>
  <c r="AC6" i="117"/>
  <c r="AC27" i="117" s="1"/>
  <c r="AC6" i="113"/>
  <c r="AC27" i="113" s="1"/>
  <c r="AC6" i="116"/>
  <c r="AC27" i="116" s="1"/>
  <c r="Z6" i="114"/>
  <c r="Z27" i="114" s="1"/>
  <c r="Z6" i="117"/>
  <c r="Z27" i="117" s="1"/>
  <c r="Z6" i="113"/>
  <c r="Z27" i="113" s="1"/>
  <c r="Z6" i="116"/>
  <c r="Z27" i="116" s="1"/>
  <c r="AM16" i="8"/>
  <c r="AF15" i="115" s="1"/>
  <c r="AF6" i="115"/>
  <c r="AA6" i="114"/>
  <c r="AA27" i="114" s="1"/>
  <c r="AA6" i="117"/>
  <c r="AA27" i="117" s="1"/>
  <c r="AA6" i="113"/>
  <c r="AA27" i="113" s="1"/>
  <c r="AA6" i="116"/>
  <c r="AA27" i="116" s="1"/>
  <c r="AL19" i="8"/>
  <c r="AE18" i="115" s="1"/>
  <c r="AE6" i="115"/>
  <c r="AM19" i="8"/>
  <c r="AF18" i="115" s="1"/>
  <c r="AM10" i="8"/>
  <c r="AM9" i="88" s="1"/>
  <c r="AM30" i="88" s="1"/>
  <c r="AM13" i="8"/>
  <c r="AF12" i="115" s="1"/>
  <c r="AK8" i="8"/>
  <c r="AK18" i="88"/>
  <c r="AK39" i="88" s="1"/>
  <c r="AL18" i="90"/>
  <c r="AL39" i="90" s="1"/>
  <c r="AL19" i="51"/>
  <c r="AL41" i="51" s="1"/>
  <c r="AI8" i="8"/>
  <c r="AB7" i="115" s="1"/>
  <c r="AI6" i="104"/>
  <c r="AI27" i="104" s="1"/>
  <c r="AI6" i="90"/>
  <c r="AI27" i="90" s="1"/>
  <c r="AI7" i="103"/>
  <c r="AI29" i="103" s="1"/>
  <c r="AI6" i="105"/>
  <c r="AI27" i="105" s="1"/>
  <c r="AI6" i="88"/>
  <c r="AI27" i="88" s="1"/>
  <c r="AI7" i="102"/>
  <c r="AI29" i="102" s="1"/>
  <c r="AI10" i="8"/>
  <c r="AB9" i="115" s="1"/>
  <c r="AM21" i="8"/>
  <c r="AF20" i="115" s="1"/>
  <c r="AM18" i="104"/>
  <c r="AM39" i="104" s="1"/>
  <c r="AM19" i="102"/>
  <c r="AM41" i="102" s="1"/>
  <c r="AJ8" i="8"/>
  <c r="AC7" i="115" s="1"/>
  <c r="AJ6" i="90"/>
  <c r="AJ27" i="90" s="1"/>
  <c r="AJ6" i="105"/>
  <c r="AJ27" i="105" s="1"/>
  <c r="AJ6" i="104"/>
  <c r="AJ27" i="104" s="1"/>
  <c r="AJ6" i="88"/>
  <c r="AJ27" i="88" s="1"/>
  <c r="AJ7" i="87"/>
  <c r="AJ29" i="87" s="1"/>
  <c r="AJ7" i="103"/>
  <c r="AJ29" i="103" s="1"/>
  <c r="AM6" i="104"/>
  <c r="AM27" i="104" s="1"/>
  <c r="AM6" i="90"/>
  <c r="AM27" i="90" s="1"/>
  <c r="AM6" i="105"/>
  <c r="AM27" i="105" s="1"/>
  <c r="AM7" i="87"/>
  <c r="AM29" i="87" s="1"/>
  <c r="AM7" i="103"/>
  <c r="AM29" i="103" s="1"/>
  <c r="AM6" i="88"/>
  <c r="AM27" i="88" s="1"/>
  <c r="AM7" i="102"/>
  <c r="AM29" i="102" s="1"/>
  <c r="AM7" i="51"/>
  <c r="AM29" i="51" s="1"/>
  <c r="AI13" i="8"/>
  <c r="AL10" i="8"/>
  <c r="AE9" i="115" s="1"/>
  <c r="AL13" i="8"/>
  <c r="AE12" i="115" s="1"/>
  <c r="AL16" i="8"/>
  <c r="AE15" i="115" s="1"/>
  <c r="AI7" i="51"/>
  <c r="AI29" i="51" s="1"/>
  <c r="AM12" i="105"/>
  <c r="AM33" i="105" s="1"/>
  <c r="AM22" i="8"/>
  <c r="AF21" i="115" s="1"/>
  <c r="AL8" i="8"/>
  <c r="AE7" i="115" s="1"/>
  <c r="AL6" i="104"/>
  <c r="AL27" i="104" s="1"/>
  <c r="AL6" i="90"/>
  <c r="AL27" i="90" s="1"/>
  <c r="AL6" i="105"/>
  <c r="AL27" i="105" s="1"/>
  <c r="AL6" i="88"/>
  <c r="AL27" i="88" s="1"/>
  <c r="AL7" i="103"/>
  <c r="AL29" i="103" s="1"/>
  <c r="AL7" i="87"/>
  <c r="AL29" i="87" s="1"/>
  <c r="AL7" i="102"/>
  <c r="AL29" i="102" s="1"/>
  <c r="AL7" i="51"/>
  <c r="AL29" i="51" s="1"/>
  <c r="AI16" i="8"/>
  <c r="AB15" i="115" s="1"/>
  <c r="AK10" i="8"/>
  <c r="AD9" i="115" s="1"/>
  <c r="AK13" i="8"/>
  <c r="AD12" i="115" s="1"/>
  <c r="AK16" i="8"/>
  <c r="AD15" i="115" s="1"/>
  <c r="AJ7" i="51"/>
  <c r="AJ29" i="51" s="1"/>
  <c r="AI7" i="87"/>
  <c r="AI29" i="87" s="1"/>
  <c r="AK7" i="104"/>
  <c r="AK28" i="104" s="1"/>
  <c r="AK7" i="88"/>
  <c r="AK28" i="88" s="1"/>
  <c r="AM10" i="87"/>
  <c r="AM32" i="87" s="1"/>
  <c r="AM10" i="102"/>
  <c r="AM32" i="102" s="1"/>
  <c r="AM15" i="105"/>
  <c r="AM36" i="105" s="1"/>
  <c r="AM15" i="104"/>
  <c r="AM36" i="104" s="1"/>
  <c r="AM15" i="90"/>
  <c r="AM36" i="90" s="1"/>
  <c r="AM16" i="102"/>
  <c r="AM38" i="102" s="1"/>
  <c r="AM13" i="51"/>
  <c r="AM35" i="51" s="1"/>
  <c r="AK6" i="90"/>
  <c r="AK27" i="90" s="1"/>
  <c r="AK6" i="105"/>
  <c r="AK27" i="105" s="1"/>
  <c r="AK6" i="104"/>
  <c r="AK27" i="104" s="1"/>
  <c r="AK6" i="88"/>
  <c r="AK27" i="88" s="1"/>
  <c r="AK7" i="87"/>
  <c r="AK29" i="87" s="1"/>
  <c r="AK7" i="102"/>
  <c r="AK29" i="102" s="1"/>
  <c r="AK7" i="51"/>
  <c r="AK29" i="51" s="1"/>
  <c r="AI19" i="8"/>
  <c r="AJ10" i="8"/>
  <c r="AC9" i="115" s="1"/>
  <c r="AJ13" i="8"/>
  <c r="AC12" i="115" s="1"/>
  <c r="AJ16" i="8"/>
  <c r="AJ19" i="8"/>
  <c r="AC18" i="115" s="1"/>
  <c r="AK7" i="103"/>
  <c r="AK29" i="103" s="1"/>
  <c r="AJ7" i="102"/>
  <c r="AJ29" i="102" s="1"/>
  <c r="AM12" i="88"/>
  <c r="AM33" i="88" s="1"/>
  <c r="AM20" i="8"/>
  <c r="AF19" i="115" s="1"/>
  <c r="AM8" i="8"/>
  <c r="AF7" i="115" s="1"/>
  <c r="AI17" i="8"/>
  <c r="AB16" i="115" s="1"/>
  <c r="AI11" i="8"/>
  <c r="AB10" i="115" s="1"/>
  <c r="C3" i="90"/>
  <c r="C24" i="90" s="1"/>
  <c r="D3" i="90"/>
  <c r="E3" i="90"/>
  <c r="E24" i="90" s="1"/>
  <c r="F3" i="90"/>
  <c r="F24" i="90" s="1"/>
  <c r="G3" i="90"/>
  <c r="G24" i="90" s="1"/>
  <c r="H3" i="90"/>
  <c r="I3" i="90"/>
  <c r="I24" i="90" s="1"/>
  <c r="J3" i="90"/>
  <c r="J24" i="90" s="1"/>
  <c r="K3" i="90"/>
  <c r="K24" i="90" s="1"/>
  <c r="L3" i="90"/>
  <c r="M3" i="90"/>
  <c r="M24" i="90" s="1"/>
  <c r="N3" i="90"/>
  <c r="N24" i="90" s="1"/>
  <c r="O3" i="90"/>
  <c r="O24" i="90" s="1"/>
  <c r="P3" i="90"/>
  <c r="Q3" i="90"/>
  <c r="Q24" i="90" s="1"/>
  <c r="R3" i="90"/>
  <c r="R24" i="90" s="1"/>
  <c r="S3" i="90"/>
  <c r="S24" i="90" s="1"/>
  <c r="T3" i="90"/>
  <c r="U3" i="90"/>
  <c r="U24" i="90" s="1"/>
  <c r="V3" i="90"/>
  <c r="V24" i="90" s="1"/>
  <c r="W3" i="90"/>
  <c r="W24" i="90" s="1"/>
  <c r="X3" i="90"/>
  <c r="Y3" i="90"/>
  <c r="Y24" i="90" s="1"/>
  <c r="Z3" i="90"/>
  <c r="Z24" i="90" s="1"/>
  <c r="AA3" i="90"/>
  <c r="AA24" i="90" s="1"/>
  <c r="AB3" i="90"/>
  <c r="AC3" i="90"/>
  <c r="AC24" i="90" s="1"/>
  <c r="AD3" i="90"/>
  <c r="AD24" i="90" s="1"/>
  <c r="AE3" i="90"/>
  <c r="AF3" i="90"/>
  <c r="AG3" i="90"/>
  <c r="AG24" i="90" s="1"/>
  <c r="AH3" i="90"/>
  <c r="AH24" i="90" s="1"/>
  <c r="C4" i="90"/>
  <c r="C25" i="90" s="1"/>
  <c r="D4" i="90"/>
  <c r="E4" i="90"/>
  <c r="E25" i="90" s="1"/>
  <c r="F4" i="90"/>
  <c r="F25" i="90" s="1"/>
  <c r="G4" i="90"/>
  <c r="H4" i="90"/>
  <c r="I4" i="90"/>
  <c r="I25" i="90" s="1"/>
  <c r="J4" i="90"/>
  <c r="J25" i="90" s="1"/>
  <c r="K4" i="90"/>
  <c r="K25" i="90" s="1"/>
  <c r="L4" i="90"/>
  <c r="M4" i="90"/>
  <c r="M25" i="90" s="1"/>
  <c r="N4" i="90"/>
  <c r="N25" i="90" s="1"/>
  <c r="O4" i="90"/>
  <c r="P4" i="90"/>
  <c r="Q4" i="90"/>
  <c r="Q25" i="90" s="1"/>
  <c r="R4" i="90"/>
  <c r="R25" i="90" s="1"/>
  <c r="S4" i="90"/>
  <c r="S25" i="90" s="1"/>
  <c r="T4" i="90"/>
  <c r="U4" i="90"/>
  <c r="U25" i="90" s="1"/>
  <c r="V4" i="90"/>
  <c r="V25" i="90" s="1"/>
  <c r="W4" i="90"/>
  <c r="X4" i="90"/>
  <c r="Y4" i="90"/>
  <c r="Y25" i="90" s="1"/>
  <c r="Z4" i="90"/>
  <c r="Z25" i="90" s="1"/>
  <c r="AA4" i="90"/>
  <c r="AA25" i="90" s="1"/>
  <c r="AB4" i="90"/>
  <c r="AC4" i="90"/>
  <c r="AC25" i="90" s="1"/>
  <c r="AD4" i="90"/>
  <c r="AD25" i="90" s="1"/>
  <c r="AE4" i="90"/>
  <c r="AF4" i="90"/>
  <c r="AG4" i="90"/>
  <c r="AG25" i="90" s="1"/>
  <c r="AH4" i="90"/>
  <c r="AH25" i="90" s="1"/>
  <c r="AH6" i="90"/>
  <c r="AH27" i="90" s="1"/>
  <c r="D24" i="90"/>
  <c r="H24" i="90"/>
  <c r="L24" i="90"/>
  <c r="P24" i="90"/>
  <c r="T24" i="90"/>
  <c r="X24" i="90"/>
  <c r="AB24" i="90"/>
  <c r="AE24" i="90"/>
  <c r="AF24" i="90"/>
  <c r="D25" i="90"/>
  <c r="G25" i="90"/>
  <c r="H25" i="90"/>
  <c r="L25" i="90"/>
  <c r="O25" i="90"/>
  <c r="P25" i="90"/>
  <c r="T25" i="90"/>
  <c r="W25" i="90"/>
  <c r="X25" i="90"/>
  <c r="AB25" i="90"/>
  <c r="AE25" i="90"/>
  <c r="AF25" i="90"/>
  <c r="C3" i="104"/>
  <c r="D3" i="104"/>
  <c r="D24" i="104" s="1"/>
  <c r="E3" i="104"/>
  <c r="E24" i="104" s="1"/>
  <c r="F3" i="104"/>
  <c r="G3" i="104"/>
  <c r="H3" i="104"/>
  <c r="H24" i="104" s="1"/>
  <c r="I3" i="104"/>
  <c r="I24" i="104" s="1"/>
  <c r="J3" i="104"/>
  <c r="K3" i="104"/>
  <c r="L3" i="104"/>
  <c r="L24" i="104" s="1"/>
  <c r="M3" i="104"/>
  <c r="M24" i="104" s="1"/>
  <c r="N3" i="104"/>
  <c r="O3" i="104"/>
  <c r="P3" i="104"/>
  <c r="P24" i="104" s="1"/>
  <c r="Q3" i="104"/>
  <c r="Q24" i="104" s="1"/>
  <c r="R3" i="104"/>
  <c r="S3" i="104"/>
  <c r="T3" i="104"/>
  <c r="T24" i="104" s="1"/>
  <c r="U3" i="104"/>
  <c r="U24" i="104" s="1"/>
  <c r="V3" i="104"/>
  <c r="W3" i="104"/>
  <c r="X3" i="104"/>
  <c r="X24" i="104" s="1"/>
  <c r="Y3" i="104"/>
  <c r="Y24" i="104" s="1"/>
  <c r="Z3" i="104"/>
  <c r="AA3" i="104"/>
  <c r="AB3" i="104"/>
  <c r="AB24" i="104" s="1"/>
  <c r="AC3" i="104"/>
  <c r="AD3" i="104"/>
  <c r="AE3" i="104"/>
  <c r="AF3" i="104"/>
  <c r="AF24" i="104" s="1"/>
  <c r="AG3" i="104"/>
  <c r="AG24" i="104" s="1"/>
  <c r="AH3" i="104"/>
  <c r="C4" i="104"/>
  <c r="D4" i="104"/>
  <c r="D25" i="104" s="1"/>
  <c r="E4" i="104"/>
  <c r="E25" i="104" s="1"/>
  <c r="F4" i="104"/>
  <c r="G4" i="104"/>
  <c r="H4" i="104"/>
  <c r="H25" i="104" s="1"/>
  <c r="I4" i="104"/>
  <c r="I25" i="104" s="1"/>
  <c r="J4" i="104"/>
  <c r="K4" i="104"/>
  <c r="L4" i="104"/>
  <c r="L25" i="104" s="1"/>
  <c r="M4" i="104"/>
  <c r="M25" i="104" s="1"/>
  <c r="N4" i="104"/>
  <c r="O4" i="104"/>
  <c r="P4" i="104"/>
  <c r="P25" i="104" s="1"/>
  <c r="Q4" i="104"/>
  <c r="Q25" i="104" s="1"/>
  <c r="R4" i="104"/>
  <c r="S4" i="104"/>
  <c r="T4" i="104"/>
  <c r="T25" i="104" s="1"/>
  <c r="U4" i="104"/>
  <c r="U25" i="104" s="1"/>
  <c r="V4" i="104"/>
  <c r="W4" i="104"/>
  <c r="X4" i="104"/>
  <c r="X25" i="104" s="1"/>
  <c r="Y4" i="104"/>
  <c r="Y25" i="104" s="1"/>
  <c r="Z4" i="104"/>
  <c r="AA4" i="104"/>
  <c r="AB4" i="104"/>
  <c r="AB25" i="104" s="1"/>
  <c r="AC4" i="104"/>
  <c r="AC25" i="104" s="1"/>
  <c r="AD4" i="104"/>
  <c r="AE4" i="104"/>
  <c r="AF4" i="104"/>
  <c r="AF25" i="104" s="1"/>
  <c r="AG4" i="104"/>
  <c r="AG25" i="104" s="1"/>
  <c r="AH4" i="104"/>
  <c r="AH6" i="104"/>
  <c r="AH27" i="104" s="1"/>
  <c r="C24" i="104"/>
  <c r="F24" i="104"/>
  <c r="G24" i="104"/>
  <c r="J24" i="104"/>
  <c r="K24" i="104"/>
  <c r="N24" i="104"/>
  <c r="O24" i="104"/>
  <c r="R24" i="104"/>
  <c r="S24" i="104"/>
  <c r="V24" i="104"/>
  <c r="W24" i="104"/>
  <c r="Z24" i="104"/>
  <c r="AA24" i="104"/>
  <c r="AC24" i="104"/>
  <c r="AD24" i="104"/>
  <c r="AE24" i="104"/>
  <c r="AH24" i="104"/>
  <c r="C25" i="104"/>
  <c r="F25" i="104"/>
  <c r="G25" i="104"/>
  <c r="J25" i="104"/>
  <c r="K25" i="104"/>
  <c r="N25" i="104"/>
  <c r="O25" i="104"/>
  <c r="R25" i="104"/>
  <c r="S25" i="104"/>
  <c r="V25" i="104"/>
  <c r="W25" i="104"/>
  <c r="Z25" i="104"/>
  <c r="AA25" i="104"/>
  <c r="AD25" i="104"/>
  <c r="AE25" i="104"/>
  <c r="AH25" i="104"/>
  <c r="C3" i="105"/>
  <c r="D3" i="105"/>
  <c r="E3" i="105"/>
  <c r="E24" i="105" s="1"/>
  <c r="F3" i="105"/>
  <c r="F24" i="105" s="1"/>
  <c r="G3" i="105"/>
  <c r="H3" i="105"/>
  <c r="I3" i="105"/>
  <c r="J3" i="105"/>
  <c r="J24" i="105" s="1"/>
  <c r="K3" i="105"/>
  <c r="K24" i="105" s="1"/>
  <c r="L3" i="105"/>
  <c r="M3" i="105"/>
  <c r="M24" i="105" s="1"/>
  <c r="N3" i="105"/>
  <c r="N24" i="105" s="1"/>
  <c r="O3" i="105"/>
  <c r="O24" i="105" s="1"/>
  <c r="P3" i="105"/>
  <c r="Q3" i="105"/>
  <c r="R3" i="105"/>
  <c r="R24" i="105" s="1"/>
  <c r="S3" i="105"/>
  <c r="T3" i="105"/>
  <c r="U3" i="105"/>
  <c r="U24" i="105" s="1"/>
  <c r="V3" i="105"/>
  <c r="V24" i="105" s="1"/>
  <c r="W3" i="105"/>
  <c r="X3" i="105"/>
  <c r="Y3" i="105"/>
  <c r="Y24" i="105" s="1"/>
  <c r="Z3" i="105"/>
  <c r="Z24" i="105" s="1"/>
  <c r="AA3" i="105"/>
  <c r="AA24" i="105" s="1"/>
  <c r="AB3" i="105"/>
  <c r="AC3" i="105"/>
  <c r="AD3" i="105"/>
  <c r="AD24" i="105" s="1"/>
  <c r="AE3" i="105"/>
  <c r="AE24" i="105" s="1"/>
  <c r="AF3" i="105"/>
  <c r="AG3" i="105"/>
  <c r="AG24" i="105" s="1"/>
  <c r="AH3" i="105"/>
  <c r="AH24" i="105" s="1"/>
  <c r="C4" i="105"/>
  <c r="D4" i="105"/>
  <c r="E4" i="105"/>
  <c r="E25" i="105" s="1"/>
  <c r="F4" i="105"/>
  <c r="F25" i="105" s="1"/>
  <c r="G4" i="105"/>
  <c r="H4" i="105"/>
  <c r="I4" i="105"/>
  <c r="J4" i="105"/>
  <c r="J25" i="105" s="1"/>
  <c r="K4" i="105"/>
  <c r="K25" i="105" s="1"/>
  <c r="L4" i="105"/>
  <c r="M4" i="105"/>
  <c r="M25" i="105" s="1"/>
  <c r="N4" i="105"/>
  <c r="N25" i="105" s="1"/>
  <c r="O4" i="105"/>
  <c r="O25" i="105" s="1"/>
  <c r="P4" i="105"/>
  <c r="Q4" i="105"/>
  <c r="R4" i="105"/>
  <c r="R25" i="105" s="1"/>
  <c r="S4" i="105"/>
  <c r="T4" i="105"/>
  <c r="U4" i="105"/>
  <c r="U25" i="105" s="1"/>
  <c r="V4" i="105"/>
  <c r="V25" i="105" s="1"/>
  <c r="W4" i="105"/>
  <c r="X4" i="105"/>
  <c r="Y4" i="105"/>
  <c r="Y25" i="105" s="1"/>
  <c r="Z4" i="105"/>
  <c r="Z25" i="105" s="1"/>
  <c r="AA4" i="105"/>
  <c r="AA25" i="105" s="1"/>
  <c r="AB4" i="105"/>
  <c r="AC4" i="105"/>
  <c r="AC25" i="105" s="1"/>
  <c r="AD4" i="105"/>
  <c r="AD25" i="105" s="1"/>
  <c r="AE4" i="105"/>
  <c r="AE25" i="105" s="1"/>
  <c r="AF4" i="105"/>
  <c r="AG4" i="105"/>
  <c r="AG25" i="105" s="1"/>
  <c r="AH4" i="105"/>
  <c r="AH25" i="105" s="1"/>
  <c r="AH6" i="105"/>
  <c r="AH27" i="105" s="1"/>
  <c r="C24" i="105"/>
  <c r="D24" i="105"/>
  <c r="G24" i="105"/>
  <c r="H24" i="105"/>
  <c r="I24" i="105"/>
  <c r="L24" i="105"/>
  <c r="P24" i="105"/>
  <c r="Q24" i="105"/>
  <c r="S24" i="105"/>
  <c r="T24" i="105"/>
  <c r="W24" i="105"/>
  <c r="X24" i="105"/>
  <c r="AB24" i="105"/>
  <c r="AC24" i="105"/>
  <c r="AF24" i="105"/>
  <c r="C25" i="105"/>
  <c r="D25" i="105"/>
  <c r="G25" i="105"/>
  <c r="H25" i="105"/>
  <c r="I25" i="105"/>
  <c r="L25" i="105"/>
  <c r="P25" i="105"/>
  <c r="Q25" i="105"/>
  <c r="S25" i="105"/>
  <c r="T25" i="105"/>
  <c r="W25" i="105"/>
  <c r="X25" i="105"/>
  <c r="AB25" i="105"/>
  <c r="AF25" i="105"/>
  <c r="C3" i="88"/>
  <c r="C24" i="88" s="1"/>
  <c r="D3" i="88"/>
  <c r="D24" i="88" s="1"/>
  <c r="E3" i="88"/>
  <c r="E24" i="88" s="1"/>
  <c r="F3" i="88"/>
  <c r="G3" i="88"/>
  <c r="G24" i="88" s="1"/>
  <c r="H3" i="88"/>
  <c r="H24" i="88" s="1"/>
  <c r="I3" i="88"/>
  <c r="I24" i="88" s="1"/>
  <c r="J3" i="88"/>
  <c r="K3" i="88"/>
  <c r="K24" i="88" s="1"/>
  <c r="L3" i="88"/>
  <c r="L24" i="88" s="1"/>
  <c r="M3" i="88"/>
  <c r="N3" i="88"/>
  <c r="O3" i="88"/>
  <c r="O24" i="88" s="1"/>
  <c r="P3" i="88"/>
  <c r="P24" i="88" s="1"/>
  <c r="Q3" i="88"/>
  <c r="Q24" i="88" s="1"/>
  <c r="R3" i="88"/>
  <c r="S3" i="88"/>
  <c r="S24" i="88" s="1"/>
  <c r="T3" i="88"/>
  <c r="T24" i="88" s="1"/>
  <c r="U3" i="88"/>
  <c r="U24" i="88" s="1"/>
  <c r="V3" i="88"/>
  <c r="W3" i="88"/>
  <c r="X3" i="88"/>
  <c r="X24" i="88" s="1"/>
  <c r="Y3" i="88"/>
  <c r="Y24" i="88" s="1"/>
  <c r="Z3" i="88"/>
  <c r="AA3" i="88"/>
  <c r="AA24" i="88" s="1"/>
  <c r="AB3" i="88"/>
  <c r="AB24" i="88" s="1"/>
  <c r="AC3" i="88"/>
  <c r="AD3" i="88"/>
  <c r="AE3" i="88"/>
  <c r="AE24" i="88" s="1"/>
  <c r="AF3" i="88"/>
  <c r="AF24" i="88" s="1"/>
  <c r="AG3" i="88"/>
  <c r="AG24" i="88" s="1"/>
  <c r="AH3" i="88"/>
  <c r="C4" i="88"/>
  <c r="C25" i="88" s="1"/>
  <c r="D4" i="88"/>
  <c r="D25" i="88" s="1"/>
  <c r="E4" i="88"/>
  <c r="E25" i="88" s="1"/>
  <c r="F4" i="88"/>
  <c r="G4" i="88"/>
  <c r="G25" i="88" s="1"/>
  <c r="H4" i="88"/>
  <c r="H25" i="88" s="1"/>
  <c r="I4" i="88"/>
  <c r="I25" i="88" s="1"/>
  <c r="J4" i="88"/>
  <c r="K4" i="88"/>
  <c r="K25" i="88" s="1"/>
  <c r="L4" i="88"/>
  <c r="L25" i="88" s="1"/>
  <c r="M4" i="88"/>
  <c r="M25" i="88" s="1"/>
  <c r="N4" i="88"/>
  <c r="O4" i="88"/>
  <c r="O25" i="88" s="1"/>
  <c r="P4" i="88"/>
  <c r="P25" i="88" s="1"/>
  <c r="Q4" i="88"/>
  <c r="Q25" i="88" s="1"/>
  <c r="R4" i="88"/>
  <c r="S4" i="88"/>
  <c r="S25" i="88" s="1"/>
  <c r="T4" i="88"/>
  <c r="T25" i="88" s="1"/>
  <c r="U4" i="88"/>
  <c r="U25" i="88" s="1"/>
  <c r="V4" i="88"/>
  <c r="W4" i="88"/>
  <c r="W25" i="88" s="1"/>
  <c r="X4" i="88"/>
  <c r="X25" i="88" s="1"/>
  <c r="Y4" i="88"/>
  <c r="Y25" i="88" s="1"/>
  <c r="Z4" i="88"/>
  <c r="AA4" i="88"/>
  <c r="AB4" i="88"/>
  <c r="AB25" i="88" s="1"/>
  <c r="AC4" i="88"/>
  <c r="AC25" i="88" s="1"/>
  <c r="AD4" i="88"/>
  <c r="AE4" i="88"/>
  <c r="AE25" i="88" s="1"/>
  <c r="AF4" i="88"/>
  <c r="AF25" i="88" s="1"/>
  <c r="AG4" i="88"/>
  <c r="AG25" i="88" s="1"/>
  <c r="AH4" i="88"/>
  <c r="AH6" i="88"/>
  <c r="AH27" i="88" s="1"/>
  <c r="F24" i="88"/>
  <c r="J24" i="88"/>
  <c r="M24" i="88"/>
  <c r="N24" i="88"/>
  <c r="R24" i="88"/>
  <c r="V24" i="88"/>
  <c r="W24" i="88"/>
  <c r="Z24" i="88"/>
  <c r="AC24" i="88"/>
  <c r="AD24" i="88"/>
  <c r="AH24" i="88"/>
  <c r="F25" i="88"/>
  <c r="J25" i="88"/>
  <c r="N25" i="88"/>
  <c r="R25" i="88"/>
  <c r="V25" i="88"/>
  <c r="Z25" i="88"/>
  <c r="AA25" i="88"/>
  <c r="AD25" i="88"/>
  <c r="AH25" i="88"/>
  <c r="C4" i="87"/>
  <c r="C26" i="87" s="1"/>
  <c r="D4" i="87"/>
  <c r="D26" i="87" s="1"/>
  <c r="E4" i="87"/>
  <c r="F4" i="87"/>
  <c r="F26" i="87" s="1"/>
  <c r="G4" i="87"/>
  <c r="G26" i="87" s="1"/>
  <c r="H4" i="87"/>
  <c r="H26" i="87" s="1"/>
  <c r="I4" i="87"/>
  <c r="J4" i="87"/>
  <c r="J26" i="87" s="1"/>
  <c r="K4" i="87"/>
  <c r="K26" i="87" s="1"/>
  <c r="L4" i="87"/>
  <c r="L26" i="87" s="1"/>
  <c r="M4" i="87"/>
  <c r="N4" i="87"/>
  <c r="N26" i="87" s="1"/>
  <c r="O4" i="87"/>
  <c r="O26" i="87" s="1"/>
  <c r="P4" i="87"/>
  <c r="P26" i="87" s="1"/>
  <c r="Q4" i="87"/>
  <c r="R4" i="87"/>
  <c r="R26" i="87" s="1"/>
  <c r="S4" i="87"/>
  <c r="S26" i="87" s="1"/>
  <c r="T4" i="87"/>
  <c r="T26" i="87" s="1"/>
  <c r="U4" i="87"/>
  <c r="V4" i="87"/>
  <c r="V26" i="87" s="1"/>
  <c r="W4" i="87"/>
  <c r="W26" i="87" s="1"/>
  <c r="X4" i="87"/>
  <c r="X26" i="87" s="1"/>
  <c r="Y4" i="87"/>
  <c r="Z4" i="87"/>
  <c r="Z26" i="87" s="1"/>
  <c r="AA4" i="87"/>
  <c r="AA26" i="87" s="1"/>
  <c r="AB4" i="87"/>
  <c r="AB26" i="87" s="1"/>
  <c r="AC4" i="87"/>
  <c r="AD4" i="87"/>
  <c r="AD26" i="87" s="1"/>
  <c r="AE4" i="87"/>
  <c r="AE26" i="87" s="1"/>
  <c r="AF4" i="87"/>
  <c r="AF26" i="87" s="1"/>
  <c r="AG4" i="87"/>
  <c r="AH4" i="87"/>
  <c r="AH26" i="87" s="1"/>
  <c r="C5" i="87"/>
  <c r="C27" i="87" s="1"/>
  <c r="D5" i="87"/>
  <c r="D27" i="87" s="1"/>
  <c r="E5" i="87"/>
  <c r="F5" i="87"/>
  <c r="F27" i="87" s="1"/>
  <c r="G5" i="87"/>
  <c r="G27" i="87" s="1"/>
  <c r="H5" i="87"/>
  <c r="H27" i="87" s="1"/>
  <c r="I5" i="87"/>
  <c r="J5" i="87"/>
  <c r="J27" i="87" s="1"/>
  <c r="K5" i="87"/>
  <c r="K27" i="87" s="1"/>
  <c r="L5" i="87"/>
  <c r="L27" i="87" s="1"/>
  <c r="M5" i="87"/>
  <c r="N5" i="87"/>
  <c r="N27" i="87" s="1"/>
  <c r="O5" i="87"/>
  <c r="O27" i="87" s="1"/>
  <c r="P5" i="87"/>
  <c r="P27" i="87" s="1"/>
  <c r="Q5" i="87"/>
  <c r="R5" i="87"/>
  <c r="R27" i="87" s="1"/>
  <c r="S5" i="87"/>
  <c r="S27" i="87" s="1"/>
  <c r="T5" i="87"/>
  <c r="T27" i="87" s="1"/>
  <c r="U5" i="87"/>
  <c r="V5" i="87"/>
  <c r="V27" i="87" s="1"/>
  <c r="W5" i="87"/>
  <c r="W27" i="87" s="1"/>
  <c r="X5" i="87"/>
  <c r="X27" i="87" s="1"/>
  <c r="Y5" i="87"/>
  <c r="Z5" i="87"/>
  <c r="Z27" i="87" s="1"/>
  <c r="AA5" i="87"/>
  <c r="AA27" i="87" s="1"/>
  <c r="AB5" i="87"/>
  <c r="AB27" i="87" s="1"/>
  <c r="AC5" i="87"/>
  <c r="AD5" i="87"/>
  <c r="AD27" i="87" s="1"/>
  <c r="AE5" i="87"/>
  <c r="AE27" i="87" s="1"/>
  <c r="AF5" i="87"/>
  <c r="AF27" i="87" s="1"/>
  <c r="AG5" i="87"/>
  <c r="AH5" i="87"/>
  <c r="AH27" i="87" s="1"/>
  <c r="AH7" i="87"/>
  <c r="AH29" i="87" s="1"/>
  <c r="E26" i="87"/>
  <c r="I26" i="87"/>
  <c r="M26" i="87"/>
  <c r="Q26" i="87"/>
  <c r="U26" i="87"/>
  <c r="Y26" i="87"/>
  <c r="AC26" i="87"/>
  <c r="AG26" i="87"/>
  <c r="E27" i="87"/>
  <c r="I27" i="87"/>
  <c r="M27" i="87"/>
  <c r="Q27" i="87"/>
  <c r="U27" i="87"/>
  <c r="Y27" i="87"/>
  <c r="AC27" i="87"/>
  <c r="AG27" i="87"/>
  <c r="C4" i="102"/>
  <c r="C26" i="102" s="1"/>
  <c r="D4" i="102"/>
  <c r="E4" i="102"/>
  <c r="E26" i="102" s="1"/>
  <c r="F4" i="102"/>
  <c r="F26" i="102" s="1"/>
  <c r="G4" i="102"/>
  <c r="G26" i="102" s="1"/>
  <c r="H4" i="102"/>
  <c r="I4" i="102"/>
  <c r="I26" i="102" s="1"/>
  <c r="J4" i="102"/>
  <c r="J26" i="102" s="1"/>
  <c r="K4" i="102"/>
  <c r="K26" i="102" s="1"/>
  <c r="L4" i="102"/>
  <c r="M4" i="102"/>
  <c r="M26" i="102" s="1"/>
  <c r="N4" i="102"/>
  <c r="N26" i="102" s="1"/>
  <c r="O4" i="102"/>
  <c r="O26" i="102" s="1"/>
  <c r="P4" i="102"/>
  <c r="Q4" i="102"/>
  <c r="Q26" i="102" s="1"/>
  <c r="R4" i="102"/>
  <c r="R26" i="102" s="1"/>
  <c r="S4" i="102"/>
  <c r="S26" i="102" s="1"/>
  <c r="T4" i="102"/>
  <c r="U4" i="102"/>
  <c r="U26" i="102" s="1"/>
  <c r="V4" i="102"/>
  <c r="V26" i="102" s="1"/>
  <c r="W4" i="102"/>
  <c r="W26" i="102" s="1"/>
  <c r="X4" i="102"/>
  <c r="Y4" i="102"/>
  <c r="Y26" i="102" s="1"/>
  <c r="Z4" i="102"/>
  <c r="Z26" i="102" s="1"/>
  <c r="AA4" i="102"/>
  <c r="AA26" i="102" s="1"/>
  <c r="AB4" i="102"/>
  <c r="AC4" i="102"/>
  <c r="AC26" i="102" s="1"/>
  <c r="AD4" i="102"/>
  <c r="AD26" i="102" s="1"/>
  <c r="AE4" i="102"/>
  <c r="AE26" i="102" s="1"/>
  <c r="AF4" i="102"/>
  <c r="AG4" i="102"/>
  <c r="AG26" i="102" s="1"/>
  <c r="AH4" i="102"/>
  <c r="AH26" i="102" s="1"/>
  <c r="C5" i="102"/>
  <c r="C27" i="102" s="1"/>
  <c r="D5" i="102"/>
  <c r="E5" i="102"/>
  <c r="E27" i="102" s="1"/>
  <c r="F5" i="102"/>
  <c r="F27" i="102" s="1"/>
  <c r="G5" i="102"/>
  <c r="G27" i="102" s="1"/>
  <c r="H5" i="102"/>
  <c r="I5" i="102"/>
  <c r="I27" i="102" s="1"/>
  <c r="J5" i="102"/>
  <c r="J27" i="102" s="1"/>
  <c r="K5" i="102"/>
  <c r="K27" i="102" s="1"/>
  <c r="L5" i="102"/>
  <c r="M5" i="102"/>
  <c r="M27" i="102" s="1"/>
  <c r="N5" i="102"/>
  <c r="N27" i="102" s="1"/>
  <c r="O5" i="102"/>
  <c r="O27" i="102" s="1"/>
  <c r="P5" i="102"/>
  <c r="Q5" i="102"/>
  <c r="Q27" i="102" s="1"/>
  <c r="R5" i="102"/>
  <c r="R27" i="102" s="1"/>
  <c r="S5" i="102"/>
  <c r="S27" i="102" s="1"/>
  <c r="T5" i="102"/>
  <c r="U5" i="102"/>
  <c r="U27" i="102" s="1"/>
  <c r="V5" i="102"/>
  <c r="V27" i="102" s="1"/>
  <c r="W5" i="102"/>
  <c r="W27" i="102" s="1"/>
  <c r="X5" i="102"/>
  <c r="Y5" i="102"/>
  <c r="Y27" i="102" s="1"/>
  <c r="Z5" i="102"/>
  <c r="Z27" i="102" s="1"/>
  <c r="AA5" i="102"/>
  <c r="AA27" i="102" s="1"/>
  <c r="AB5" i="102"/>
  <c r="AC5" i="102"/>
  <c r="AC27" i="102" s="1"/>
  <c r="AD5" i="102"/>
  <c r="AD27" i="102" s="1"/>
  <c r="AE5" i="102"/>
  <c r="AE27" i="102" s="1"/>
  <c r="AF5" i="102"/>
  <c r="AG5" i="102"/>
  <c r="AG27" i="102" s="1"/>
  <c r="AH5" i="102"/>
  <c r="AH27" i="102" s="1"/>
  <c r="AH7" i="102"/>
  <c r="AH29" i="102" s="1"/>
  <c r="D26" i="102"/>
  <c r="H26" i="102"/>
  <c r="L26" i="102"/>
  <c r="P26" i="102"/>
  <c r="T26" i="102"/>
  <c r="X26" i="102"/>
  <c r="AB26" i="102"/>
  <c r="AF26" i="102"/>
  <c r="D27" i="102"/>
  <c r="H27" i="102"/>
  <c r="L27" i="102"/>
  <c r="P27" i="102"/>
  <c r="T27" i="102"/>
  <c r="X27" i="102"/>
  <c r="AB27" i="102"/>
  <c r="AF27" i="102"/>
  <c r="C4" i="103"/>
  <c r="C26" i="103" s="1"/>
  <c r="D4" i="103"/>
  <c r="D26" i="103" s="1"/>
  <c r="E4" i="103"/>
  <c r="F4" i="103"/>
  <c r="F26" i="103" s="1"/>
  <c r="G4" i="103"/>
  <c r="H4" i="103"/>
  <c r="H26" i="103" s="1"/>
  <c r="I4" i="103"/>
  <c r="J4" i="103"/>
  <c r="J26" i="103" s="1"/>
  <c r="K4" i="103"/>
  <c r="K26" i="103" s="1"/>
  <c r="L4" i="103"/>
  <c r="L26" i="103" s="1"/>
  <c r="M4" i="103"/>
  <c r="N4" i="103"/>
  <c r="O4" i="103"/>
  <c r="O26" i="103" s="1"/>
  <c r="P4" i="103"/>
  <c r="P26" i="103" s="1"/>
  <c r="Q4" i="103"/>
  <c r="R4" i="103"/>
  <c r="R26" i="103" s="1"/>
  <c r="S4" i="103"/>
  <c r="S26" i="103" s="1"/>
  <c r="T4" i="103"/>
  <c r="T26" i="103" s="1"/>
  <c r="U4" i="103"/>
  <c r="V4" i="103"/>
  <c r="W4" i="103"/>
  <c r="X4" i="103"/>
  <c r="X26" i="103" s="1"/>
  <c r="Y4" i="103"/>
  <c r="Z4" i="103"/>
  <c r="Z26" i="103" s="1"/>
  <c r="AA4" i="103"/>
  <c r="AA26" i="103" s="1"/>
  <c r="AB4" i="103"/>
  <c r="AB26" i="103" s="1"/>
  <c r="AC4" i="103"/>
  <c r="AD4" i="103"/>
  <c r="AD26" i="103" s="1"/>
  <c r="AE4" i="103"/>
  <c r="AE26" i="103" s="1"/>
  <c r="AF4" i="103"/>
  <c r="AF26" i="103" s="1"/>
  <c r="AG4" i="103"/>
  <c r="AH4" i="103"/>
  <c r="AH26" i="103" s="1"/>
  <c r="C5" i="103"/>
  <c r="C27" i="103" s="1"/>
  <c r="D5" i="103"/>
  <c r="D27" i="103" s="1"/>
  <c r="E5" i="103"/>
  <c r="F5" i="103"/>
  <c r="F27" i="103" s="1"/>
  <c r="G5" i="103"/>
  <c r="H5" i="103"/>
  <c r="H27" i="103" s="1"/>
  <c r="I5" i="103"/>
  <c r="J5" i="103"/>
  <c r="K5" i="103"/>
  <c r="K27" i="103" s="1"/>
  <c r="L5" i="103"/>
  <c r="L27" i="103" s="1"/>
  <c r="M5" i="103"/>
  <c r="N5" i="103"/>
  <c r="N27" i="103" s="1"/>
  <c r="O5" i="103"/>
  <c r="O27" i="103" s="1"/>
  <c r="P5" i="103"/>
  <c r="P27" i="103" s="1"/>
  <c r="Q5" i="103"/>
  <c r="R5" i="103"/>
  <c r="S5" i="103"/>
  <c r="S27" i="103" s="1"/>
  <c r="T5" i="103"/>
  <c r="T27" i="103" s="1"/>
  <c r="U5" i="103"/>
  <c r="V5" i="103"/>
  <c r="V27" i="103" s="1"/>
  <c r="W5" i="103"/>
  <c r="W27" i="103" s="1"/>
  <c r="X5" i="103"/>
  <c r="X27" i="103" s="1"/>
  <c r="Y5" i="103"/>
  <c r="Z5" i="103"/>
  <c r="AA5" i="103"/>
  <c r="AA27" i="103" s="1"/>
  <c r="AB5" i="103"/>
  <c r="AB27" i="103" s="1"/>
  <c r="AC5" i="103"/>
  <c r="AD5" i="103"/>
  <c r="AD27" i="103" s="1"/>
  <c r="AE5" i="103"/>
  <c r="AE27" i="103" s="1"/>
  <c r="AF5" i="103"/>
  <c r="AF27" i="103" s="1"/>
  <c r="AG5" i="103"/>
  <c r="AH5" i="103"/>
  <c r="AH7" i="103"/>
  <c r="AH29" i="103" s="1"/>
  <c r="E26" i="103"/>
  <c r="G26" i="103"/>
  <c r="I26" i="103"/>
  <c r="M26" i="103"/>
  <c r="N26" i="103"/>
  <c r="Q26" i="103"/>
  <c r="U26" i="103"/>
  <c r="V26" i="103"/>
  <c r="W26" i="103"/>
  <c r="Y26" i="103"/>
  <c r="AC26" i="103"/>
  <c r="AG26" i="103"/>
  <c r="E27" i="103"/>
  <c r="G27" i="103"/>
  <c r="I27" i="103"/>
  <c r="J27" i="103"/>
  <c r="M27" i="103"/>
  <c r="Q27" i="103"/>
  <c r="R27" i="103"/>
  <c r="U27" i="103"/>
  <c r="Y27" i="103"/>
  <c r="Z27" i="103"/>
  <c r="AC27" i="103"/>
  <c r="AG27" i="103"/>
  <c r="AH27" i="103"/>
  <c r="C4" i="51"/>
  <c r="C26" i="51" s="1"/>
  <c r="D4" i="51"/>
  <c r="D26" i="51" s="1"/>
  <c r="E4" i="51"/>
  <c r="F4" i="51"/>
  <c r="F26" i="51" s="1"/>
  <c r="G4" i="51"/>
  <c r="H4" i="51"/>
  <c r="H26" i="51" s="1"/>
  <c r="I4" i="51"/>
  <c r="I26" i="51" s="1"/>
  <c r="J4" i="51"/>
  <c r="J26" i="51" s="1"/>
  <c r="K4" i="51"/>
  <c r="K26" i="51" s="1"/>
  <c r="L4" i="51"/>
  <c r="L26" i="51" s="1"/>
  <c r="M4" i="51"/>
  <c r="M26" i="51" s="1"/>
  <c r="N4" i="51"/>
  <c r="N26" i="51" s="1"/>
  <c r="O4" i="51"/>
  <c r="P4" i="51"/>
  <c r="P26" i="51" s="1"/>
  <c r="Q4" i="51"/>
  <c r="Q26" i="51" s="1"/>
  <c r="R4" i="51"/>
  <c r="S4" i="51"/>
  <c r="S26" i="51" s="1"/>
  <c r="T4" i="51"/>
  <c r="T26" i="51" s="1"/>
  <c r="U4" i="51"/>
  <c r="V4" i="51"/>
  <c r="V26" i="51" s="1"/>
  <c r="W4" i="51"/>
  <c r="W26" i="51" s="1"/>
  <c r="X4" i="51"/>
  <c r="X26" i="51" s="1"/>
  <c r="Y4" i="51"/>
  <c r="Y26" i="51" s="1"/>
  <c r="Z4" i="51"/>
  <c r="Z26" i="51" s="1"/>
  <c r="AA4" i="51"/>
  <c r="AA26" i="51" s="1"/>
  <c r="AB4" i="51"/>
  <c r="AB26" i="51" s="1"/>
  <c r="AC4" i="51"/>
  <c r="AC26" i="51" s="1"/>
  <c r="AD4" i="51"/>
  <c r="AE4" i="51"/>
  <c r="AE26" i="51" s="1"/>
  <c r="AF4" i="51"/>
  <c r="AF26" i="51" s="1"/>
  <c r="AG4" i="51"/>
  <c r="AG26" i="51" s="1"/>
  <c r="AH4" i="51"/>
  <c r="AH26" i="51" s="1"/>
  <c r="C5" i="51"/>
  <c r="C27" i="51" s="1"/>
  <c r="D5" i="51"/>
  <c r="D27" i="51" s="1"/>
  <c r="E5" i="51"/>
  <c r="F5" i="51"/>
  <c r="F27" i="51" s="1"/>
  <c r="G5" i="51"/>
  <c r="G27" i="51" s="1"/>
  <c r="H5" i="51"/>
  <c r="H27" i="51" s="1"/>
  <c r="I5" i="51"/>
  <c r="I27" i="51" s="1"/>
  <c r="J5" i="51"/>
  <c r="J27" i="51" s="1"/>
  <c r="K5" i="51"/>
  <c r="K27" i="51" s="1"/>
  <c r="L5" i="51"/>
  <c r="L27" i="51" s="1"/>
  <c r="M5" i="51"/>
  <c r="M27" i="51" s="1"/>
  <c r="N5" i="51"/>
  <c r="O5" i="51"/>
  <c r="O27" i="51" s="1"/>
  <c r="P5" i="51"/>
  <c r="P27" i="51" s="1"/>
  <c r="Q5" i="51"/>
  <c r="R5" i="51"/>
  <c r="R27" i="51" s="1"/>
  <c r="S5" i="51"/>
  <c r="T5" i="51"/>
  <c r="T27" i="51" s="1"/>
  <c r="U5" i="51"/>
  <c r="U27" i="51" s="1"/>
  <c r="V5" i="51"/>
  <c r="W5" i="51"/>
  <c r="W27" i="51" s="1"/>
  <c r="X5" i="51"/>
  <c r="X27" i="51" s="1"/>
  <c r="Y5" i="51"/>
  <c r="Y27" i="51" s="1"/>
  <c r="Z5" i="51"/>
  <c r="Z27" i="51" s="1"/>
  <c r="AA5" i="51"/>
  <c r="AB5" i="51"/>
  <c r="AB27" i="51" s="1"/>
  <c r="AC5" i="51"/>
  <c r="AC27" i="51" s="1"/>
  <c r="AD5" i="51"/>
  <c r="AD27" i="51" s="1"/>
  <c r="AE5" i="51"/>
  <c r="AE27" i="51" s="1"/>
  <c r="AF5" i="51"/>
  <c r="AF27" i="51" s="1"/>
  <c r="AG5" i="51"/>
  <c r="AH5" i="51"/>
  <c r="AH27" i="51" s="1"/>
  <c r="AH7" i="51"/>
  <c r="AH29" i="51" s="1"/>
  <c r="E26" i="51"/>
  <c r="G26" i="51"/>
  <c r="O26" i="51"/>
  <c r="R26" i="51"/>
  <c r="U26" i="51"/>
  <c r="AD26" i="51"/>
  <c r="E27" i="51"/>
  <c r="N27" i="51"/>
  <c r="Q27" i="51"/>
  <c r="S27" i="51"/>
  <c r="V27" i="51"/>
  <c r="AA27" i="51"/>
  <c r="AG27" i="51"/>
  <c r="H8" i="8"/>
  <c r="D6" i="88"/>
  <c r="D27" i="88" s="1"/>
  <c r="AL21" i="8" l="1"/>
  <c r="AE20" i="115" s="1"/>
  <c r="AM13" i="87"/>
  <c r="AM35" i="87" s="1"/>
  <c r="AM14" i="8"/>
  <c r="AF13" i="115" s="1"/>
  <c r="AL19" i="102"/>
  <c r="AL41" i="102" s="1"/>
  <c r="AL20" i="8"/>
  <c r="AE19" i="115" s="1"/>
  <c r="AK18" i="105"/>
  <c r="AK39" i="105" s="1"/>
  <c r="AK20" i="8"/>
  <c r="AD19" i="115" s="1"/>
  <c r="AM13" i="102"/>
  <c r="AM35" i="102" s="1"/>
  <c r="AM12" i="90"/>
  <c r="AM33" i="90" s="1"/>
  <c r="AL19" i="103"/>
  <c r="AL41" i="103" s="1"/>
  <c r="AK19" i="103"/>
  <c r="AK41" i="103" s="1"/>
  <c r="AK22" i="8"/>
  <c r="AD21" i="115" s="1"/>
  <c r="AD21" i="117" s="1"/>
  <c r="AD42" i="117" s="1"/>
  <c r="AK21" i="8"/>
  <c r="AD20" i="115" s="1"/>
  <c r="AM13" i="103"/>
  <c r="AM35" i="103" s="1"/>
  <c r="AM12" i="104"/>
  <c r="AM33" i="104" s="1"/>
  <c r="AK19" i="87"/>
  <c r="AK41" i="87" s="1"/>
  <c r="AM9" i="105"/>
  <c r="AM30" i="105" s="1"/>
  <c r="AM17" i="8"/>
  <c r="AF16" i="115" s="1"/>
  <c r="AM16" i="51"/>
  <c r="AM38" i="51" s="1"/>
  <c r="AM15" i="88"/>
  <c r="AM36" i="88" s="1"/>
  <c r="AM9" i="90"/>
  <c r="AM30" i="90" s="1"/>
  <c r="AM19" i="51"/>
  <c r="AM41" i="51" s="1"/>
  <c r="AM18" i="88"/>
  <c r="AM39" i="88" s="1"/>
  <c r="AM11" i="8"/>
  <c r="AF10" i="115" s="1"/>
  <c r="AM9" i="104"/>
  <c r="AM30" i="104" s="1"/>
  <c r="AM16" i="103"/>
  <c r="AM38" i="103" s="1"/>
  <c r="AM16" i="87"/>
  <c r="AM38" i="87" s="1"/>
  <c r="AM10" i="103"/>
  <c r="AM32" i="103" s="1"/>
  <c r="AM19" i="87"/>
  <c r="AM41" i="87" s="1"/>
  <c r="AF16" i="114"/>
  <c r="AF37" i="114" s="1"/>
  <c r="AF16" i="117"/>
  <c r="AF37" i="117" s="1"/>
  <c r="AF16" i="113"/>
  <c r="AF37" i="113" s="1"/>
  <c r="AF16" i="116"/>
  <c r="AF37" i="116" s="1"/>
  <c r="AE20" i="114"/>
  <c r="AE41" i="114" s="1"/>
  <c r="AE20" i="117"/>
  <c r="AE41" i="117" s="1"/>
  <c r="AE20" i="113"/>
  <c r="AE41" i="113" s="1"/>
  <c r="AE20" i="116"/>
  <c r="AE41" i="116" s="1"/>
  <c r="AC12" i="114"/>
  <c r="AC33" i="114" s="1"/>
  <c r="AC12" i="117"/>
  <c r="AC33" i="117" s="1"/>
  <c r="AC12" i="113"/>
  <c r="AC33" i="113" s="1"/>
  <c r="AC12" i="116"/>
  <c r="AC33" i="116" s="1"/>
  <c r="AB15" i="114"/>
  <c r="AB36" i="114" s="1"/>
  <c r="AB15" i="117"/>
  <c r="AB36" i="117" s="1"/>
  <c r="AB15" i="113"/>
  <c r="AB36" i="113" s="1"/>
  <c r="AB15" i="116"/>
  <c r="AB36" i="116" s="1"/>
  <c r="AF13" i="114"/>
  <c r="AF34" i="114" s="1"/>
  <c r="AF13" i="117"/>
  <c r="AF34" i="117" s="1"/>
  <c r="AF13" i="113"/>
  <c r="AF34" i="113" s="1"/>
  <c r="AF13" i="116"/>
  <c r="AF34" i="116" s="1"/>
  <c r="AE9" i="114"/>
  <c r="AE30" i="114" s="1"/>
  <c r="AE9" i="117"/>
  <c r="AE30" i="117" s="1"/>
  <c r="AE9" i="113"/>
  <c r="AE30" i="113" s="1"/>
  <c r="AE9" i="116"/>
  <c r="AE30" i="116" s="1"/>
  <c r="AM19" i="103"/>
  <c r="AM41" i="103" s="1"/>
  <c r="AM18" i="90"/>
  <c r="AM39" i="90" s="1"/>
  <c r="AB9" i="114"/>
  <c r="AB30" i="114" s="1"/>
  <c r="AB9" i="117"/>
  <c r="AB30" i="117" s="1"/>
  <c r="AB9" i="113"/>
  <c r="AB30" i="113" s="1"/>
  <c r="AB9" i="116"/>
  <c r="AB30" i="116" s="1"/>
  <c r="AB7" i="114"/>
  <c r="AB28" i="114" s="1"/>
  <c r="AB7" i="117"/>
  <c r="AB28" i="117" s="1"/>
  <c r="AB7" i="113"/>
  <c r="AB28" i="113" s="1"/>
  <c r="AB7" i="116"/>
  <c r="AB28" i="116" s="1"/>
  <c r="AL19" i="87"/>
  <c r="AL41" i="87" s="1"/>
  <c r="AL18" i="105"/>
  <c r="AL39" i="105" s="1"/>
  <c r="AK19" i="51"/>
  <c r="AK41" i="51" s="1"/>
  <c r="AK18" i="104"/>
  <c r="AK39" i="104" s="1"/>
  <c r="AK18" i="90"/>
  <c r="AK39" i="90" s="1"/>
  <c r="AM10" i="51"/>
  <c r="AM32" i="51" s="1"/>
  <c r="AF9" i="115"/>
  <c r="AF6" i="114"/>
  <c r="AF27" i="114" s="1"/>
  <c r="AF6" i="117"/>
  <c r="AF27" i="117" s="1"/>
  <c r="AF6" i="113"/>
  <c r="AF27" i="113" s="1"/>
  <c r="AF6" i="116"/>
  <c r="AF27" i="116" s="1"/>
  <c r="AB10" i="114"/>
  <c r="AB31" i="114" s="1"/>
  <c r="AB10" i="117"/>
  <c r="AB31" i="117" s="1"/>
  <c r="AB10" i="113"/>
  <c r="AB31" i="113" s="1"/>
  <c r="AB10" i="116"/>
  <c r="AB31" i="116" s="1"/>
  <c r="AF7" i="114"/>
  <c r="AF28" i="114" s="1"/>
  <c r="AF7" i="117"/>
  <c r="AF28" i="117" s="1"/>
  <c r="AF7" i="113"/>
  <c r="AF28" i="113" s="1"/>
  <c r="AF7" i="116"/>
  <c r="AF28" i="116" s="1"/>
  <c r="AD19" i="114"/>
  <c r="AD40" i="114" s="1"/>
  <c r="AD19" i="117"/>
  <c r="AD40" i="117" s="1"/>
  <c r="AD19" i="113"/>
  <c r="AD40" i="113" s="1"/>
  <c r="AD19" i="116"/>
  <c r="AD40" i="116" s="1"/>
  <c r="AC9" i="114"/>
  <c r="AC30" i="114" s="1"/>
  <c r="AC9" i="117"/>
  <c r="AC30" i="117" s="1"/>
  <c r="AC9" i="113"/>
  <c r="AC30" i="113" s="1"/>
  <c r="AC9" i="116"/>
  <c r="AC30" i="116" s="1"/>
  <c r="AD15" i="114"/>
  <c r="AD36" i="114" s="1"/>
  <c r="AD15" i="117"/>
  <c r="AD36" i="117" s="1"/>
  <c r="AD15" i="113"/>
  <c r="AD36" i="113" s="1"/>
  <c r="AD15" i="116"/>
  <c r="AD36" i="116" s="1"/>
  <c r="AI14" i="8"/>
  <c r="AB13" i="115" s="1"/>
  <c r="AB12" i="115"/>
  <c r="AD21" i="114"/>
  <c r="AD42" i="114" s="1"/>
  <c r="AF18" i="114"/>
  <c r="AF39" i="114" s="1"/>
  <c r="AF18" i="117"/>
  <c r="AF39" i="117" s="1"/>
  <c r="AF18" i="113"/>
  <c r="AF39" i="113" s="1"/>
  <c r="AF18" i="116"/>
  <c r="AF39" i="116" s="1"/>
  <c r="AF15" i="114"/>
  <c r="AF36" i="114" s="1"/>
  <c r="AF15" i="117"/>
  <c r="AF36" i="117" s="1"/>
  <c r="AF15" i="113"/>
  <c r="AF36" i="113" s="1"/>
  <c r="AF15" i="116"/>
  <c r="AF36" i="116" s="1"/>
  <c r="AJ11" i="8"/>
  <c r="AC10" i="115" s="1"/>
  <c r="AF19" i="114"/>
  <c r="AF40" i="114" s="1"/>
  <c r="AF19" i="117"/>
  <c r="AF40" i="117" s="1"/>
  <c r="AF19" i="113"/>
  <c r="AF40" i="113" s="1"/>
  <c r="AF19" i="116"/>
  <c r="AF40" i="116" s="1"/>
  <c r="AD20" i="114"/>
  <c r="AD41" i="114" s="1"/>
  <c r="AD20" i="117"/>
  <c r="AD41" i="117" s="1"/>
  <c r="AD20" i="113"/>
  <c r="AD41" i="113" s="1"/>
  <c r="AD20" i="116"/>
  <c r="AD41" i="116" s="1"/>
  <c r="AC18" i="114"/>
  <c r="AC39" i="114" s="1"/>
  <c r="AC18" i="117"/>
  <c r="AC39" i="117" s="1"/>
  <c r="AC18" i="113"/>
  <c r="AC39" i="113" s="1"/>
  <c r="AC18" i="116"/>
  <c r="AC39" i="116" s="1"/>
  <c r="AI21" i="8"/>
  <c r="AB20" i="115" s="1"/>
  <c r="AB18" i="115"/>
  <c r="AD12" i="114"/>
  <c r="AD33" i="114" s="1"/>
  <c r="AD12" i="117"/>
  <c r="AD33" i="117" s="1"/>
  <c r="AD12" i="113"/>
  <c r="AD33" i="113" s="1"/>
  <c r="AD12" i="116"/>
  <c r="AD33" i="116" s="1"/>
  <c r="AE7" i="114"/>
  <c r="AE28" i="114" s="1"/>
  <c r="AE7" i="117"/>
  <c r="AE28" i="117" s="1"/>
  <c r="AE7" i="113"/>
  <c r="AE28" i="113" s="1"/>
  <c r="AE7" i="116"/>
  <c r="AE28" i="116" s="1"/>
  <c r="AE15" i="114"/>
  <c r="AE36" i="114" s="1"/>
  <c r="AE15" i="117"/>
  <c r="AE36" i="117" s="1"/>
  <c r="AE15" i="113"/>
  <c r="AE36" i="113" s="1"/>
  <c r="AE15" i="116"/>
  <c r="AE36" i="116" s="1"/>
  <c r="AC7" i="114"/>
  <c r="AC28" i="114" s="1"/>
  <c r="AC7" i="117"/>
  <c r="AC28" i="117" s="1"/>
  <c r="AC7" i="113"/>
  <c r="AC28" i="113" s="1"/>
  <c r="AC7" i="116"/>
  <c r="AC28" i="116" s="1"/>
  <c r="AM18" i="105"/>
  <c r="AM39" i="105" s="1"/>
  <c r="AL22" i="8"/>
  <c r="AE21" i="115" s="1"/>
  <c r="AL18" i="88"/>
  <c r="AL39" i="88" s="1"/>
  <c r="AL18" i="104"/>
  <c r="AL39" i="104" s="1"/>
  <c r="AK19" i="102"/>
  <c r="AK41" i="102" s="1"/>
  <c r="AK8" i="103"/>
  <c r="AK30" i="103" s="1"/>
  <c r="AD7" i="115"/>
  <c r="AE6" i="114"/>
  <c r="AE27" i="114" s="1"/>
  <c r="AE6" i="117"/>
  <c r="AE27" i="117" s="1"/>
  <c r="AE6" i="113"/>
  <c r="AE27" i="113" s="1"/>
  <c r="AE6" i="116"/>
  <c r="AE27" i="116" s="1"/>
  <c r="AD6" i="114"/>
  <c r="AD27" i="114" s="1"/>
  <c r="AD6" i="117"/>
  <c r="AD27" i="117" s="1"/>
  <c r="AD6" i="113"/>
  <c r="AD27" i="113" s="1"/>
  <c r="AD6" i="116"/>
  <c r="AD27" i="116" s="1"/>
  <c r="AB16" i="114"/>
  <c r="AB37" i="114" s="1"/>
  <c r="AB16" i="117"/>
  <c r="AB37" i="117" s="1"/>
  <c r="AB16" i="113"/>
  <c r="AB37" i="113" s="1"/>
  <c r="AB16" i="116"/>
  <c r="AB37" i="116" s="1"/>
  <c r="AF10" i="114"/>
  <c r="AF31" i="114" s="1"/>
  <c r="AF10" i="117"/>
  <c r="AF31" i="117" s="1"/>
  <c r="AF10" i="113"/>
  <c r="AF31" i="113" s="1"/>
  <c r="AF10" i="116"/>
  <c r="AF31" i="116" s="1"/>
  <c r="AJ17" i="8"/>
  <c r="AC16" i="115" s="1"/>
  <c r="AC15" i="115"/>
  <c r="AD9" i="114"/>
  <c r="AD30" i="114" s="1"/>
  <c r="AD9" i="117"/>
  <c r="AD30" i="117" s="1"/>
  <c r="AD9" i="113"/>
  <c r="AD30" i="113" s="1"/>
  <c r="AD9" i="116"/>
  <c r="AD30" i="116" s="1"/>
  <c r="AF21" i="114"/>
  <c r="AF42" i="114" s="1"/>
  <c r="AF21" i="117"/>
  <c r="AF42" i="117" s="1"/>
  <c r="AF21" i="113"/>
  <c r="AF42" i="113" s="1"/>
  <c r="AF21" i="116"/>
  <c r="AF42" i="116" s="1"/>
  <c r="AE12" i="114"/>
  <c r="AE33" i="114" s="1"/>
  <c r="AE12" i="117"/>
  <c r="AE33" i="117" s="1"/>
  <c r="AE12" i="113"/>
  <c r="AE33" i="113" s="1"/>
  <c r="AE12" i="116"/>
  <c r="AE33" i="116" s="1"/>
  <c r="AF20" i="114"/>
  <c r="AF41" i="114" s="1"/>
  <c r="AF20" i="117"/>
  <c r="AF41" i="117" s="1"/>
  <c r="AF20" i="113"/>
  <c r="AF41" i="113" s="1"/>
  <c r="AF20" i="116"/>
  <c r="AF41" i="116" s="1"/>
  <c r="AE19" i="114"/>
  <c r="AE40" i="114" s="1"/>
  <c r="AE19" i="117"/>
  <c r="AE40" i="117" s="1"/>
  <c r="AE19" i="113"/>
  <c r="AE40" i="113" s="1"/>
  <c r="AE19" i="116"/>
  <c r="AE40" i="116" s="1"/>
  <c r="AF12" i="114"/>
  <c r="AF33" i="114" s="1"/>
  <c r="AF12" i="117"/>
  <c r="AF33" i="117" s="1"/>
  <c r="AF12" i="113"/>
  <c r="AF33" i="113" s="1"/>
  <c r="AF12" i="116"/>
  <c r="AF33" i="116" s="1"/>
  <c r="AE18" i="114"/>
  <c r="AE39" i="114" s="1"/>
  <c r="AE18" i="117"/>
  <c r="AE39" i="117" s="1"/>
  <c r="AE18" i="113"/>
  <c r="AE39" i="113" s="1"/>
  <c r="AE18" i="116"/>
  <c r="AE39" i="116" s="1"/>
  <c r="AD18" i="114"/>
  <c r="AD39" i="114" s="1"/>
  <c r="AD18" i="117"/>
  <c r="AD39" i="117" s="1"/>
  <c r="AD18" i="113"/>
  <c r="AD39" i="113" s="1"/>
  <c r="AD18" i="116"/>
  <c r="AD39" i="116" s="1"/>
  <c r="AK8" i="51"/>
  <c r="AK30" i="51" s="1"/>
  <c r="AK7" i="105"/>
  <c r="AK28" i="105" s="1"/>
  <c r="AK8" i="102"/>
  <c r="AK30" i="102" s="1"/>
  <c r="AK8" i="87"/>
  <c r="AK30" i="87" s="1"/>
  <c r="AK7" i="90"/>
  <c r="AK28" i="90" s="1"/>
  <c r="AI22" i="8"/>
  <c r="AB21" i="115" s="1"/>
  <c r="AI20" i="90"/>
  <c r="AI41" i="90" s="1"/>
  <c r="AI20" i="88"/>
  <c r="AI41" i="88" s="1"/>
  <c r="AI21" i="87"/>
  <c r="AI43" i="87" s="1"/>
  <c r="AJ10" i="104"/>
  <c r="AJ31" i="104" s="1"/>
  <c r="AM7" i="105"/>
  <c r="AM28" i="105" s="1"/>
  <c r="AM7" i="104"/>
  <c r="AM28" i="104" s="1"/>
  <c r="AM7" i="88"/>
  <c r="AM28" i="88" s="1"/>
  <c r="AM8" i="87"/>
  <c r="AM30" i="87" s="1"/>
  <c r="AM7" i="90"/>
  <c r="AM28" i="90" s="1"/>
  <c r="AM8" i="103"/>
  <c r="AM30" i="103" s="1"/>
  <c r="AM8" i="51"/>
  <c r="AM30" i="51" s="1"/>
  <c r="AM8" i="102"/>
  <c r="AM30" i="102" s="1"/>
  <c r="AK19" i="104"/>
  <c r="AK40" i="104" s="1"/>
  <c r="AK19" i="90"/>
  <c r="AK40" i="90" s="1"/>
  <c r="AK19" i="105"/>
  <c r="AK40" i="105" s="1"/>
  <c r="AK19" i="88"/>
  <c r="AK40" i="88" s="1"/>
  <c r="AK20" i="87"/>
  <c r="AK42" i="87" s="1"/>
  <c r="AK20" i="102"/>
  <c r="AK42" i="102" s="1"/>
  <c r="AK20" i="103"/>
  <c r="AK42" i="103" s="1"/>
  <c r="AK20" i="51"/>
  <c r="AK42" i="51" s="1"/>
  <c r="AJ9" i="90"/>
  <c r="AJ30" i="90" s="1"/>
  <c r="AJ9" i="104"/>
  <c r="AJ30" i="104" s="1"/>
  <c r="AJ9" i="105"/>
  <c r="AJ30" i="105" s="1"/>
  <c r="AJ10" i="87"/>
  <c r="AJ32" i="87" s="1"/>
  <c r="AJ9" i="88"/>
  <c r="AJ30" i="88" s="1"/>
  <c r="AJ10" i="103"/>
  <c r="AJ32" i="103" s="1"/>
  <c r="AJ10" i="51"/>
  <c r="AJ32" i="51" s="1"/>
  <c r="AJ10" i="102"/>
  <c r="AJ32" i="102" s="1"/>
  <c r="AK9" i="90"/>
  <c r="AK30" i="90" s="1"/>
  <c r="AK9" i="104"/>
  <c r="AK30" i="104" s="1"/>
  <c r="AK9" i="105"/>
  <c r="AK30" i="105" s="1"/>
  <c r="AK10" i="87"/>
  <c r="AK32" i="87" s="1"/>
  <c r="AK9" i="88"/>
  <c r="AK30" i="88" s="1"/>
  <c r="AK10" i="102"/>
  <c r="AK32" i="102" s="1"/>
  <c r="AK11" i="8"/>
  <c r="AD10" i="115" s="1"/>
  <c r="AK10" i="51"/>
  <c r="AK32" i="51" s="1"/>
  <c r="AK10" i="103"/>
  <c r="AK32" i="103" s="1"/>
  <c r="AM21" i="104"/>
  <c r="AM42" i="104" s="1"/>
  <c r="AM21" i="105"/>
  <c r="AM42" i="105" s="1"/>
  <c r="AM22" i="87"/>
  <c r="AM44" i="87" s="1"/>
  <c r="AM21" i="88"/>
  <c r="AM42" i="88" s="1"/>
  <c r="AM22" i="102"/>
  <c r="AM44" i="102" s="1"/>
  <c r="AM22" i="103"/>
  <c r="AM44" i="103" s="1"/>
  <c r="AM21" i="90"/>
  <c r="AM42" i="90" s="1"/>
  <c r="AM22" i="51"/>
  <c r="AM44" i="51" s="1"/>
  <c r="AL14" i="8"/>
  <c r="AE13" i="115" s="1"/>
  <c r="AL12" i="104"/>
  <c r="AL33" i="104" s="1"/>
  <c r="AL12" i="90"/>
  <c r="AL33" i="90" s="1"/>
  <c r="AL12" i="105"/>
  <c r="AL33" i="105" s="1"/>
  <c r="AL12" i="88"/>
  <c r="AL33" i="88" s="1"/>
  <c r="AL13" i="103"/>
  <c r="AL35" i="103" s="1"/>
  <c r="AL13" i="87"/>
  <c r="AL35" i="87" s="1"/>
  <c r="AL13" i="102"/>
  <c r="AL35" i="102" s="1"/>
  <c r="AL13" i="51"/>
  <c r="AL35" i="51" s="1"/>
  <c r="AM20" i="105"/>
  <c r="AM41" i="105" s="1"/>
  <c r="AM21" i="87"/>
  <c r="AM43" i="87" s="1"/>
  <c r="AM20" i="104"/>
  <c r="AM41" i="104" s="1"/>
  <c r="AM20" i="88"/>
  <c r="AM41" i="88" s="1"/>
  <c r="AM20" i="90"/>
  <c r="AM41" i="90" s="1"/>
  <c r="AM21" i="102"/>
  <c r="AM43" i="102" s="1"/>
  <c r="AM21" i="103"/>
  <c r="AM43" i="103" s="1"/>
  <c r="AM21" i="51"/>
  <c r="AM43" i="51" s="1"/>
  <c r="AL19" i="104"/>
  <c r="AL40" i="104" s="1"/>
  <c r="AL19" i="90"/>
  <c r="AL40" i="90" s="1"/>
  <c r="AL19" i="105"/>
  <c r="AL40" i="105" s="1"/>
  <c r="AL20" i="103"/>
  <c r="AL42" i="103" s="1"/>
  <c r="AL19" i="88"/>
  <c r="AL40" i="88" s="1"/>
  <c r="AL20" i="102"/>
  <c r="AL42" i="102" s="1"/>
  <c r="AL20" i="87"/>
  <c r="AL42" i="87" s="1"/>
  <c r="AL20" i="51"/>
  <c r="AL42" i="51" s="1"/>
  <c r="AI13" i="105"/>
  <c r="AI34" i="105" s="1"/>
  <c r="AI13" i="104"/>
  <c r="AI34" i="104" s="1"/>
  <c r="AI13" i="88"/>
  <c r="AI34" i="88" s="1"/>
  <c r="AI14" i="87"/>
  <c r="AI36" i="87" s="1"/>
  <c r="AI13" i="90"/>
  <c r="AI34" i="90" s="1"/>
  <c r="AI14" i="103"/>
  <c r="AI36" i="103" s="1"/>
  <c r="AI14" i="102"/>
  <c r="AI36" i="102" s="1"/>
  <c r="AI14" i="51"/>
  <c r="AI36" i="51" s="1"/>
  <c r="AM16" i="104"/>
  <c r="AM37" i="104" s="1"/>
  <c r="AM16" i="105"/>
  <c r="AM37" i="105" s="1"/>
  <c r="AM17" i="87"/>
  <c r="AM39" i="87" s="1"/>
  <c r="AM16" i="88"/>
  <c r="AM37" i="88" s="1"/>
  <c r="AM16" i="90"/>
  <c r="AM37" i="90" s="1"/>
  <c r="AM17" i="102"/>
  <c r="AM39" i="102" s="1"/>
  <c r="AM17" i="103"/>
  <c r="AM39" i="103" s="1"/>
  <c r="AM17" i="51"/>
  <c r="AM39" i="51" s="1"/>
  <c r="AL20" i="105"/>
  <c r="AL41" i="105" s="1"/>
  <c r="AL20" i="90"/>
  <c r="AL41" i="90" s="1"/>
  <c r="AL20" i="104"/>
  <c r="AL41" i="104" s="1"/>
  <c r="AL20" i="88"/>
  <c r="AL41" i="88" s="1"/>
  <c r="AL21" i="103"/>
  <c r="AL43" i="103" s="1"/>
  <c r="AL21" i="102"/>
  <c r="AL43" i="102" s="1"/>
  <c r="AL21" i="51"/>
  <c r="AL43" i="51" s="1"/>
  <c r="AL21" i="87"/>
  <c r="AL43" i="87" s="1"/>
  <c r="AJ12" i="90"/>
  <c r="AJ33" i="90" s="1"/>
  <c r="AJ12" i="105"/>
  <c r="AJ33" i="105" s="1"/>
  <c r="AJ12" i="104"/>
  <c r="AJ33" i="104" s="1"/>
  <c r="AJ12" i="88"/>
  <c r="AJ33" i="88" s="1"/>
  <c r="AJ13" i="87"/>
  <c r="AJ35" i="87" s="1"/>
  <c r="AJ13" i="103"/>
  <c r="AJ35" i="103" s="1"/>
  <c r="AJ13" i="102"/>
  <c r="AJ35" i="102" s="1"/>
  <c r="AJ13" i="51"/>
  <c r="AJ35" i="51" s="1"/>
  <c r="AL7" i="104"/>
  <c r="AL28" i="104" s="1"/>
  <c r="AL7" i="90"/>
  <c r="AL28" i="90" s="1"/>
  <c r="AL7" i="105"/>
  <c r="AL28" i="105" s="1"/>
  <c r="AL8" i="103"/>
  <c r="AL30" i="103" s="1"/>
  <c r="AL8" i="102"/>
  <c r="AL30" i="102" s="1"/>
  <c r="AL8" i="87"/>
  <c r="AL30" i="87" s="1"/>
  <c r="AL8" i="51"/>
  <c r="AL30" i="51" s="1"/>
  <c r="AL7" i="88"/>
  <c r="AL28" i="88" s="1"/>
  <c r="AJ7" i="90"/>
  <c r="AJ28" i="90" s="1"/>
  <c r="AJ7" i="105"/>
  <c r="AJ28" i="105" s="1"/>
  <c r="AJ7" i="104"/>
  <c r="AJ28" i="104" s="1"/>
  <c r="AJ7" i="88"/>
  <c r="AJ28" i="88" s="1"/>
  <c r="AJ8" i="87"/>
  <c r="AJ30" i="87" s="1"/>
  <c r="AJ8" i="103"/>
  <c r="AJ30" i="103" s="1"/>
  <c r="AJ8" i="102"/>
  <c r="AJ30" i="102" s="1"/>
  <c r="AJ8" i="51"/>
  <c r="AJ30" i="51" s="1"/>
  <c r="AI16" i="104"/>
  <c r="AI37" i="104" s="1"/>
  <c r="AI16" i="90"/>
  <c r="AI37" i="90" s="1"/>
  <c r="AI16" i="105"/>
  <c r="AI37" i="105" s="1"/>
  <c r="AI16" i="88"/>
  <c r="AI37" i="88" s="1"/>
  <c r="AI17" i="87"/>
  <c r="AI39" i="87" s="1"/>
  <c r="AI17" i="102"/>
  <c r="AI39" i="102" s="1"/>
  <c r="AI17" i="51"/>
  <c r="AI39" i="51" s="1"/>
  <c r="AI17" i="103"/>
  <c r="AI39" i="103" s="1"/>
  <c r="AM19" i="105"/>
  <c r="AM40" i="105" s="1"/>
  <c r="AM19" i="104"/>
  <c r="AM40" i="104" s="1"/>
  <c r="AM19" i="88"/>
  <c r="AM40" i="88" s="1"/>
  <c r="AM20" i="87"/>
  <c r="AM42" i="87" s="1"/>
  <c r="AM19" i="90"/>
  <c r="AM40" i="90" s="1"/>
  <c r="AM20" i="103"/>
  <c r="AM42" i="103" s="1"/>
  <c r="AM20" i="102"/>
  <c r="AM42" i="102" s="1"/>
  <c r="AM20" i="51"/>
  <c r="AM42" i="51" s="1"/>
  <c r="AK20" i="90"/>
  <c r="AK41" i="90" s="1"/>
  <c r="AK20" i="104"/>
  <c r="AK41" i="104" s="1"/>
  <c r="AK20" i="105"/>
  <c r="AK41" i="105" s="1"/>
  <c r="AK21" i="87"/>
  <c r="AK43" i="87" s="1"/>
  <c r="AK21" i="102"/>
  <c r="AK43" i="102" s="1"/>
  <c r="AK20" i="88"/>
  <c r="AK41" i="88" s="1"/>
  <c r="AK21" i="51"/>
  <c r="AK43" i="51" s="1"/>
  <c r="AK21" i="103"/>
  <c r="AK43" i="103" s="1"/>
  <c r="AJ18" i="90"/>
  <c r="AJ39" i="90" s="1"/>
  <c r="AJ18" i="105"/>
  <c r="AJ39" i="105" s="1"/>
  <c r="AJ18" i="104"/>
  <c r="AJ39" i="104" s="1"/>
  <c r="AJ18" i="88"/>
  <c r="AJ39" i="88" s="1"/>
  <c r="AJ19" i="87"/>
  <c r="AJ41" i="87" s="1"/>
  <c r="AJ19" i="103"/>
  <c r="AJ41" i="103" s="1"/>
  <c r="AJ19" i="102"/>
  <c r="AJ41" i="102" s="1"/>
  <c r="AJ19" i="51"/>
  <c r="AJ41" i="51" s="1"/>
  <c r="AI20" i="8"/>
  <c r="AB19" i="115" s="1"/>
  <c r="AI18" i="104"/>
  <c r="AI39" i="104" s="1"/>
  <c r="AI18" i="90"/>
  <c r="AI39" i="90" s="1"/>
  <c r="AI18" i="105"/>
  <c r="AI39" i="105" s="1"/>
  <c r="AI19" i="103"/>
  <c r="AI41" i="103" s="1"/>
  <c r="AI19" i="87"/>
  <c r="AI41" i="87" s="1"/>
  <c r="AI19" i="102"/>
  <c r="AI41" i="102" s="1"/>
  <c r="AI18" i="88"/>
  <c r="AI39" i="88" s="1"/>
  <c r="AI19" i="51"/>
  <c r="AI41" i="51" s="1"/>
  <c r="AI15" i="90"/>
  <c r="AI36" i="90" s="1"/>
  <c r="AI15" i="105"/>
  <c r="AI36" i="105" s="1"/>
  <c r="AI15" i="88"/>
  <c r="AI36" i="88" s="1"/>
  <c r="AI16" i="87"/>
  <c r="AI38" i="87" s="1"/>
  <c r="AI15" i="104"/>
  <c r="AI36" i="104" s="1"/>
  <c r="AI16" i="102"/>
  <c r="AI38" i="102" s="1"/>
  <c r="AI16" i="103"/>
  <c r="AI38" i="103" s="1"/>
  <c r="AI16" i="51"/>
  <c r="AI38" i="51" s="1"/>
  <c r="AM13" i="105"/>
  <c r="AM34" i="105" s="1"/>
  <c r="AM13" i="104"/>
  <c r="AM34" i="104" s="1"/>
  <c r="AM13" i="88"/>
  <c r="AM34" i="88" s="1"/>
  <c r="AM14" i="87"/>
  <c r="AM36" i="87" s="1"/>
  <c r="AM13" i="90"/>
  <c r="AM34" i="90" s="1"/>
  <c r="AM14" i="103"/>
  <c r="AM36" i="103" s="1"/>
  <c r="AM14" i="102"/>
  <c r="AM36" i="102" s="1"/>
  <c r="AM14" i="51"/>
  <c r="AM36" i="51" s="1"/>
  <c r="AL11" i="8"/>
  <c r="AE10" i="115" s="1"/>
  <c r="AL9" i="105"/>
  <c r="AL30" i="105" s="1"/>
  <c r="AL9" i="90"/>
  <c r="AL30" i="90" s="1"/>
  <c r="AL9" i="104"/>
  <c r="AL30" i="104" s="1"/>
  <c r="AL9" i="88"/>
  <c r="AL30" i="88" s="1"/>
  <c r="AL10" i="103"/>
  <c r="AL32" i="103" s="1"/>
  <c r="AL10" i="102"/>
  <c r="AL32" i="102" s="1"/>
  <c r="AL10" i="87"/>
  <c r="AL32" i="87" s="1"/>
  <c r="AL10" i="51"/>
  <c r="AL32" i="51" s="1"/>
  <c r="AI9" i="90"/>
  <c r="AI30" i="90" s="1"/>
  <c r="AI9" i="105"/>
  <c r="AI30" i="105" s="1"/>
  <c r="AI9" i="88"/>
  <c r="AI30" i="88" s="1"/>
  <c r="AI10" i="87"/>
  <c r="AI32" i="87" s="1"/>
  <c r="AI9" i="104"/>
  <c r="AI30" i="104" s="1"/>
  <c r="AI10" i="102"/>
  <c r="AI32" i="102" s="1"/>
  <c r="AI10" i="103"/>
  <c r="AI32" i="103" s="1"/>
  <c r="AI10" i="51"/>
  <c r="AI32" i="51" s="1"/>
  <c r="AI7" i="105"/>
  <c r="AI28" i="105" s="1"/>
  <c r="AI7" i="104"/>
  <c r="AI28" i="104" s="1"/>
  <c r="AI7" i="88"/>
  <c r="AI28" i="88" s="1"/>
  <c r="AI8" i="87"/>
  <c r="AI30" i="87" s="1"/>
  <c r="AI7" i="90"/>
  <c r="AI28" i="90" s="1"/>
  <c r="AI8" i="103"/>
  <c r="AI30" i="103" s="1"/>
  <c r="AI8" i="102"/>
  <c r="AI30" i="102" s="1"/>
  <c r="AI8" i="51"/>
  <c r="AI30" i="51" s="1"/>
  <c r="AI10" i="104"/>
  <c r="AI31" i="104" s="1"/>
  <c r="AI10" i="90"/>
  <c r="AI31" i="90" s="1"/>
  <c r="AI10" i="105"/>
  <c r="AI31" i="105" s="1"/>
  <c r="AI10" i="88"/>
  <c r="AI31" i="88" s="1"/>
  <c r="AI11" i="87"/>
  <c r="AI33" i="87" s="1"/>
  <c r="AI11" i="102"/>
  <c r="AI33" i="102" s="1"/>
  <c r="AI11" i="51"/>
  <c r="AI33" i="51" s="1"/>
  <c r="AI11" i="103"/>
  <c r="AI33" i="103" s="1"/>
  <c r="AK12" i="90"/>
  <c r="AK33" i="90" s="1"/>
  <c r="AK12" i="105"/>
  <c r="AK33" i="105" s="1"/>
  <c r="AK12" i="104"/>
  <c r="AK33" i="104" s="1"/>
  <c r="AK12" i="88"/>
  <c r="AK33" i="88" s="1"/>
  <c r="AK13" i="87"/>
  <c r="AK35" i="87" s="1"/>
  <c r="AK13" i="102"/>
  <c r="AK35" i="102" s="1"/>
  <c r="AK13" i="103"/>
  <c r="AK35" i="103" s="1"/>
  <c r="AK13" i="51"/>
  <c r="AK35" i="51" s="1"/>
  <c r="AK14" i="8"/>
  <c r="AD13" i="115" s="1"/>
  <c r="AL15" i="105"/>
  <c r="AL36" i="105" s="1"/>
  <c r="AL15" i="90"/>
  <c r="AL36" i="90" s="1"/>
  <c r="AL15" i="104"/>
  <c r="AL36" i="104" s="1"/>
  <c r="AL15" i="88"/>
  <c r="AL36" i="88" s="1"/>
  <c r="AL16" i="103"/>
  <c r="AL38" i="103" s="1"/>
  <c r="AL16" i="102"/>
  <c r="AL38" i="102" s="1"/>
  <c r="AL17" i="8"/>
  <c r="AE16" i="115" s="1"/>
  <c r="AL16" i="87"/>
  <c r="AL38" i="87" s="1"/>
  <c r="AL16" i="51"/>
  <c r="AL38" i="51" s="1"/>
  <c r="AL21" i="105"/>
  <c r="AL42" i="105" s="1"/>
  <c r="AL21" i="104"/>
  <c r="AL42" i="104" s="1"/>
  <c r="AL22" i="51"/>
  <c r="AL44" i="51" s="1"/>
  <c r="AJ14" i="8"/>
  <c r="AC13" i="115" s="1"/>
  <c r="AI22" i="102"/>
  <c r="AI44" i="102" s="1"/>
  <c r="AM10" i="104"/>
  <c r="AM31" i="104" s="1"/>
  <c r="AM10" i="105"/>
  <c r="AM31" i="105" s="1"/>
  <c r="AM11" i="87"/>
  <c r="AM33" i="87" s="1"/>
  <c r="AM10" i="88"/>
  <c r="AM31" i="88" s="1"/>
  <c r="AM10" i="90"/>
  <c r="AM31" i="90" s="1"/>
  <c r="AM11" i="102"/>
  <c r="AM33" i="102" s="1"/>
  <c r="AM11" i="103"/>
  <c r="AM33" i="103" s="1"/>
  <c r="AM11" i="51"/>
  <c r="AM33" i="51" s="1"/>
  <c r="AJ15" i="90"/>
  <c r="AJ36" i="90" s="1"/>
  <c r="AJ15" i="104"/>
  <c r="AJ36" i="104" s="1"/>
  <c r="AJ15" i="105"/>
  <c r="AJ36" i="105" s="1"/>
  <c r="AJ16" i="87"/>
  <c r="AJ38" i="87" s="1"/>
  <c r="AJ15" i="88"/>
  <c r="AJ36" i="88" s="1"/>
  <c r="AJ16" i="103"/>
  <c r="AJ38" i="103" s="1"/>
  <c r="AJ16" i="51"/>
  <c r="AJ38" i="51" s="1"/>
  <c r="AJ16" i="102"/>
  <c r="AJ38" i="102" s="1"/>
  <c r="AK15" i="90"/>
  <c r="AK36" i="90" s="1"/>
  <c r="AK15" i="104"/>
  <c r="AK36" i="104" s="1"/>
  <c r="AK16" i="87"/>
  <c r="AK38" i="87" s="1"/>
  <c r="AK16" i="102"/>
  <c r="AK38" i="102" s="1"/>
  <c r="AK15" i="88"/>
  <c r="AK36" i="88" s="1"/>
  <c r="AK16" i="51"/>
  <c r="AK38" i="51" s="1"/>
  <c r="AK15" i="105"/>
  <c r="AK36" i="105" s="1"/>
  <c r="AK16" i="103"/>
  <c r="AK38" i="103" s="1"/>
  <c r="AK17" i="8"/>
  <c r="AD16" i="115" s="1"/>
  <c r="AI12" i="104"/>
  <c r="AI33" i="104" s="1"/>
  <c r="AI12" i="90"/>
  <c r="AI33" i="90" s="1"/>
  <c r="AI12" i="105"/>
  <c r="AI33" i="105" s="1"/>
  <c r="AI13" i="87"/>
  <c r="AI35" i="87" s="1"/>
  <c r="AI13" i="103"/>
  <c r="AI35" i="103" s="1"/>
  <c r="AI12" i="88"/>
  <c r="AI33" i="88" s="1"/>
  <c r="AI13" i="102"/>
  <c r="AI35" i="102" s="1"/>
  <c r="AI13" i="51"/>
  <c r="AI35" i="51" s="1"/>
  <c r="AK22" i="102"/>
  <c r="AK44" i="102" s="1"/>
  <c r="AJ20" i="8"/>
  <c r="AC19" i="115" s="1"/>
  <c r="AJ21" i="8"/>
  <c r="AC20" i="115" s="1"/>
  <c r="AJ22" i="8"/>
  <c r="AC21" i="115" s="1"/>
  <c r="H7" i="102"/>
  <c r="H29" i="102" s="1"/>
  <c r="H7" i="90"/>
  <c r="H28" i="90" s="1"/>
  <c r="H7" i="104"/>
  <c r="H28" i="104" s="1"/>
  <c r="H7" i="105"/>
  <c r="H28" i="105" s="1"/>
  <c r="H7" i="88"/>
  <c r="H28" i="88" s="1"/>
  <c r="H8" i="102"/>
  <c r="H30" i="102" s="1"/>
  <c r="H8" i="103"/>
  <c r="H30" i="103" s="1"/>
  <c r="H8" i="51"/>
  <c r="H30" i="51" s="1"/>
  <c r="H8" i="87"/>
  <c r="H30" i="87" s="1"/>
  <c r="H6" i="90"/>
  <c r="H27" i="90" s="1"/>
  <c r="H6" i="104"/>
  <c r="H27" i="104" s="1"/>
  <c r="H6" i="105"/>
  <c r="H27" i="105" s="1"/>
  <c r="H6" i="88"/>
  <c r="H27" i="88" s="1"/>
  <c r="H7" i="103"/>
  <c r="H29" i="103" s="1"/>
  <c r="H7" i="87"/>
  <c r="H29" i="87" s="1"/>
  <c r="D8" i="8"/>
  <c r="D6" i="90"/>
  <c r="D27" i="90" s="1"/>
  <c r="D6" i="104"/>
  <c r="D27" i="104" s="1"/>
  <c r="D6" i="105"/>
  <c r="D27" i="105" s="1"/>
  <c r="D7" i="87"/>
  <c r="D29" i="87" s="1"/>
  <c r="D7" i="103"/>
  <c r="D29" i="103" s="1"/>
  <c r="D7" i="102"/>
  <c r="D29" i="102" s="1"/>
  <c r="H19" i="8"/>
  <c r="H13" i="8"/>
  <c r="H16" i="8"/>
  <c r="H10" i="8"/>
  <c r="H7" i="51"/>
  <c r="H29" i="51" s="1"/>
  <c r="D7" i="51"/>
  <c r="D29" i="51" s="1"/>
  <c r="D19" i="8"/>
  <c r="D13" i="8"/>
  <c r="D16" i="8"/>
  <c r="D10" i="8"/>
  <c r="B4" i="51"/>
  <c r="B5" i="51"/>
  <c r="B7" i="51"/>
  <c r="AK22" i="87" l="1"/>
  <c r="AK44" i="87" s="1"/>
  <c r="AK21" i="90"/>
  <c r="AK42" i="90" s="1"/>
  <c r="AI22" i="87"/>
  <c r="AI44" i="87" s="1"/>
  <c r="AJ17" i="103"/>
  <c r="AJ39" i="103" s="1"/>
  <c r="AJ11" i="51"/>
  <c r="AJ33" i="51" s="1"/>
  <c r="AD21" i="116"/>
  <c r="AD42" i="116" s="1"/>
  <c r="AK21" i="88"/>
  <c r="AK42" i="88" s="1"/>
  <c r="AJ16" i="88"/>
  <c r="AJ37" i="88" s="1"/>
  <c r="AJ11" i="103"/>
  <c r="AJ33" i="103" s="1"/>
  <c r="AD21" i="113"/>
  <c r="AD42" i="113" s="1"/>
  <c r="AK22" i="103"/>
  <c r="AK44" i="103" s="1"/>
  <c r="AK21" i="105"/>
  <c r="AK42" i="105" s="1"/>
  <c r="AK22" i="51"/>
  <c r="AK44" i="51" s="1"/>
  <c r="AK21" i="104"/>
  <c r="AK42" i="104" s="1"/>
  <c r="AI21" i="90"/>
  <c r="AI42" i="90" s="1"/>
  <c r="AJ16" i="104"/>
  <c r="AJ37" i="104" s="1"/>
  <c r="AJ11" i="87"/>
  <c r="AJ33" i="87" s="1"/>
  <c r="AL21" i="88"/>
  <c r="AL42" i="88" s="1"/>
  <c r="AI20" i="104"/>
  <c r="AI41" i="104" s="1"/>
  <c r="AI22" i="51"/>
  <c r="AI44" i="51" s="1"/>
  <c r="AI21" i="88"/>
  <c r="AI42" i="88" s="1"/>
  <c r="AI21" i="104"/>
  <c r="AI42" i="104" s="1"/>
  <c r="AL22" i="103"/>
  <c r="AL44" i="103" s="1"/>
  <c r="AJ17" i="102"/>
  <c r="AJ39" i="102" s="1"/>
  <c r="AJ17" i="87"/>
  <c r="AJ39" i="87" s="1"/>
  <c r="AJ16" i="90"/>
  <c r="AJ37" i="90" s="1"/>
  <c r="AJ10" i="105"/>
  <c r="AJ31" i="105" s="1"/>
  <c r="AI21" i="103"/>
  <c r="AI43" i="103" s="1"/>
  <c r="AI20" i="105"/>
  <c r="AI41" i="105" s="1"/>
  <c r="AL22" i="102"/>
  <c r="AL44" i="102" s="1"/>
  <c r="AI21" i="51"/>
  <c r="AI43" i="51" s="1"/>
  <c r="AI22" i="103"/>
  <c r="AI44" i="103" s="1"/>
  <c r="AI21" i="105"/>
  <c r="AI42" i="105" s="1"/>
  <c r="AL22" i="87"/>
  <c r="AL44" i="87" s="1"/>
  <c r="AL21" i="90"/>
  <c r="AL42" i="90" s="1"/>
  <c r="AJ17" i="51"/>
  <c r="AJ39" i="51" s="1"/>
  <c r="AJ16" i="105"/>
  <c r="AJ37" i="105" s="1"/>
  <c r="AJ11" i="102"/>
  <c r="AJ33" i="102" s="1"/>
  <c r="AJ10" i="88"/>
  <c r="AJ31" i="88" s="1"/>
  <c r="AJ10" i="90"/>
  <c r="AJ31" i="90" s="1"/>
  <c r="AI21" i="102"/>
  <c r="AI43" i="102" s="1"/>
  <c r="AC21" i="114"/>
  <c r="AC42" i="114" s="1"/>
  <c r="AC21" i="117"/>
  <c r="AC42" i="117" s="1"/>
  <c r="AC21" i="113"/>
  <c r="AC42" i="113" s="1"/>
  <c r="AC21" i="116"/>
  <c r="AC42" i="116" s="1"/>
  <c r="AE10" i="114"/>
  <c r="AE31" i="114" s="1"/>
  <c r="AE10" i="117"/>
  <c r="AE31" i="117" s="1"/>
  <c r="AE10" i="113"/>
  <c r="AE31" i="113" s="1"/>
  <c r="AE10" i="116"/>
  <c r="AE31" i="116" s="1"/>
  <c r="AB19" i="114"/>
  <c r="AB40" i="114" s="1"/>
  <c r="AB19" i="117"/>
  <c r="AB40" i="117" s="1"/>
  <c r="AB19" i="113"/>
  <c r="AB40" i="113" s="1"/>
  <c r="AB19" i="116"/>
  <c r="AB40" i="116" s="1"/>
  <c r="AB21" i="114"/>
  <c r="AB42" i="114" s="1"/>
  <c r="AB21" i="117"/>
  <c r="AB42" i="117" s="1"/>
  <c r="AB21" i="113"/>
  <c r="AB42" i="113" s="1"/>
  <c r="AB21" i="116"/>
  <c r="AB42" i="116" s="1"/>
  <c r="AC16" i="114"/>
  <c r="AC37" i="114" s="1"/>
  <c r="AC16" i="117"/>
  <c r="AC37" i="117" s="1"/>
  <c r="AC16" i="113"/>
  <c r="AC37" i="113" s="1"/>
  <c r="AC16" i="116"/>
  <c r="AC37" i="116" s="1"/>
  <c r="AC10" i="114"/>
  <c r="AC31" i="114" s="1"/>
  <c r="AC10" i="117"/>
  <c r="AC31" i="117" s="1"/>
  <c r="AC10" i="113"/>
  <c r="AC31" i="113" s="1"/>
  <c r="AC10" i="116"/>
  <c r="AC31" i="116" s="1"/>
  <c r="AC20" i="114"/>
  <c r="AC41" i="114" s="1"/>
  <c r="AC20" i="117"/>
  <c r="AC41" i="117" s="1"/>
  <c r="AC20" i="113"/>
  <c r="AC41" i="113" s="1"/>
  <c r="AC20" i="116"/>
  <c r="AC41" i="116" s="1"/>
  <c r="AD16" i="114"/>
  <c r="AD37" i="114" s="1"/>
  <c r="AD16" i="117"/>
  <c r="AD37" i="117" s="1"/>
  <c r="AD16" i="113"/>
  <c r="AD37" i="113" s="1"/>
  <c r="AD16" i="116"/>
  <c r="AD37" i="116" s="1"/>
  <c r="AD7" i="114"/>
  <c r="AD28" i="114" s="1"/>
  <c r="AD7" i="117"/>
  <c r="AD28" i="117" s="1"/>
  <c r="AD7" i="113"/>
  <c r="AD28" i="113" s="1"/>
  <c r="AD7" i="116"/>
  <c r="AD28" i="116" s="1"/>
  <c r="AB12" i="114"/>
  <c r="AB33" i="114" s="1"/>
  <c r="AB12" i="117"/>
  <c r="AB33" i="117" s="1"/>
  <c r="AB12" i="113"/>
  <c r="AB33" i="113" s="1"/>
  <c r="AB12" i="116"/>
  <c r="AB33" i="116" s="1"/>
  <c r="AC19" i="114"/>
  <c r="AC40" i="114" s="1"/>
  <c r="AC19" i="117"/>
  <c r="AC40" i="117" s="1"/>
  <c r="AC19" i="113"/>
  <c r="AC40" i="113" s="1"/>
  <c r="AC19" i="116"/>
  <c r="AC40" i="116" s="1"/>
  <c r="AC13" i="114"/>
  <c r="AC34" i="114" s="1"/>
  <c r="AC13" i="117"/>
  <c r="AC34" i="117" s="1"/>
  <c r="AC13" i="113"/>
  <c r="AC34" i="113" s="1"/>
  <c r="AC13" i="116"/>
  <c r="AC34" i="116" s="1"/>
  <c r="AE16" i="114"/>
  <c r="AE37" i="114" s="1"/>
  <c r="AE16" i="117"/>
  <c r="AE37" i="117" s="1"/>
  <c r="AE16" i="113"/>
  <c r="AE37" i="113" s="1"/>
  <c r="AE16" i="116"/>
  <c r="AE37" i="116" s="1"/>
  <c r="AD13" i="114"/>
  <c r="AD34" i="114" s="1"/>
  <c r="AD13" i="117"/>
  <c r="AD34" i="117" s="1"/>
  <c r="AD13" i="113"/>
  <c r="AD34" i="113" s="1"/>
  <c r="AD13" i="116"/>
  <c r="AD34" i="116" s="1"/>
  <c r="AB18" i="114"/>
  <c r="AB39" i="114" s="1"/>
  <c r="AB18" i="117"/>
  <c r="AB39" i="117" s="1"/>
  <c r="AB18" i="113"/>
  <c r="AB39" i="113" s="1"/>
  <c r="AB18" i="116"/>
  <c r="AB39" i="116" s="1"/>
  <c r="AB13" i="114"/>
  <c r="AB34" i="114" s="1"/>
  <c r="AB13" i="117"/>
  <c r="AB34" i="117" s="1"/>
  <c r="AB13" i="113"/>
  <c r="AB34" i="113" s="1"/>
  <c r="AB13" i="116"/>
  <c r="AB34" i="116" s="1"/>
  <c r="AE13" i="114"/>
  <c r="AE34" i="114" s="1"/>
  <c r="AE13" i="117"/>
  <c r="AE34" i="117" s="1"/>
  <c r="AE13" i="113"/>
  <c r="AE34" i="113" s="1"/>
  <c r="AE13" i="116"/>
  <c r="AE34" i="116" s="1"/>
  <c r="AD10" i="114"/>
  <c r="AD31" i="114" s="1"/>
  <c r="AD10" i="117"/>
  <c r="AD31" i="117" s="1"/>
  <c r="AD10" i="113"/>
  <c r="AD31" i="113" s="1"/>
  <c r="AD10" i="116"/>
  <c r="AD31" i="116" s="1"/>
  <c r="AC15" i="114"/>
  <c r="AC36" i="114" s="1"/>
  <c r="AC15" i="117"/>
  <c r="AC36" i="117" s="1"/>
  <c r="AC15" i="113"/>
  <c r="AC36" i="113" s="1"/>
  <c r="AC15" i="116"/>
  <c r="AC36" i="116" s="1"/>
  <c r="AE21" i="114"/>
  <c r="AE42" i="114" s="1"/>
  <c r="AE21" i="117"/>
  <c r="AE42" i="117" s="1"/>
  <c r="AE21" i="113"/>
  <c r="AE42" i="113" s="1"/>
  <c r="AE21" i="116"/>
  <c r="AE42" i="116" s="1"/>
  <c r="AB20" i="114"/>
  <c r="AB41" i="114" s="1"/>
  <c r="AB20" i="117"/>
  <c r="AB41" i="117" s="1"/>
  <c r="AB20" i="113"/>
  <c r="AB41" i="113" s="1"/>
  <c r="AB20" i="116"/>
  <c r="AB41" i="116" s="1"/>
  <c r="AF9" i="114"/>
  <c r="AF30" i="114" s="1"/>
  <c r="AF9" i="117"/>
  <c r="AF30" i="117" s="1"/>
  <c r="AF9" i="113"/>
  <c r="AF30" i="113" s="1"/>
  <c r="AF9" i="116"/>
  <c r="AF30" i="116" s="1"/>
  <c r="AL10" i="105"/>
  <c r="AL31" i="105" s="1"/>
  <c r="AL10" i="90"/>
  <c r="AL31" i="90" s="1"/>
  <c r="AL10" i="104"/>
  <c r="AL31" i="104" s="1"/>
  <c r="AL10" i="88"/>
  <c r="AL31" i="88" s="1"/>
  <c r="AL11" i="87"/>
  <c r="AL33" i="87" s="1"/>
  <c r="AL11" i="103"/>
  <c r="AL33" i="103" s="1"/>
  <c r="AL11" i="102"/>
  <c r="AL33" i="102" s="1"/>
  <c r="AL11" i="51"/>
  <c r="AL33" i="51" s="1"/>
  <c r="AI19" i="105"/>
  <c r="AI40" i="105" s="1"/>
  <c r="AI19" i="104"/>
  <c r="AI40" i="104" s="1"/>
  <c r="AI19" i="90"/>
  <c r="AI40" i="90" s="1"/>
  <c r="AI19" i="88"/>
  <c r="AI40" i="88" s="1"/>
  <c r="AI20" i="103"/>
  <c r="AI42" i="103" s="1"/>
  <c r="AI20" i="87"/>
  <c r="AI42" i="87" s="1"/>
  <c r="AI20" i="102"/>
  <c r="AI42" i="102" s="1"/>
  <c r="AI20" i="51"/>
  <c r="AI42" i="51" s="1"/>
  <c r="AJ20" i="90"/>
  <c r="AJ41" i="90" s="1"/>
  <c r="AJ20" i="104"/>
  <c r="AJ41" i="104" s="1"/>
  <c r="AJ20" i="105"/>
  <c r="AJ41" i="105" s="1"/>
  <c r="AJ21" i="87"/>
  <c r="AJ43" i="87" s="1"/>
  <c r="AJ20" i="88"/>
  <c r="AJ41" i="88" s="1"/>
  <c r="AJ21" i="103"/>
  <c r="AJ43" i="103" s="1"/>
  <c r="AJ21" i="51"/>
  <c r="AJ43" i="51" s="1"/>
  <c r="AJ21" i="102"/>
  <c r="AJ43" i="102" s="1"/>
  <c r="AK16" i="105"/>
  <c r="AK37" i="105" s="1"/>
  <c r="AK16" i="90"/>
  <c r="AK37" i="90" s="1"/>
  <c r="AK16" i="104"/>
  <c r="AK37" i="104" s="1"/>
  <c r="AK16" i="88"/>
  <c r="AK37" i="88" s="1"/>
  <c r="AK17" i="87"/>
  <c r="AK39" i="87" s="1"/>
  <c r="AK17" i="102"/>
  <c r="AK39" i="102" s="1"/>
  <c r="AK17" i="51"/>
  <c r="AK39" i="51" s="1"/>
  <c r="AK17" i="103"/>
  <c r="AK39" i="103" s="1"/>
  <c r="AJ21" i="90"/>
  <c r="AJ42" i="90" s="1"/>
  <c r="AJ21" i="104"/>
  <c r="AJ42" i="104" s="1"/>
  <c r="AJ21" i="105"/>
  <c r="AJ42" i="105" s="1"/>
  <c r="AJ22" i="87"/>
  <c r="AJ44" i="87" s="1"/>
  <c r="AJ22" i="103"/>
  <c r="AJ44" i="103" s="1"/>
  <c r="AJ22" i="51"/>
  <c r="AJ44" i="51" s="1"/>
  <c r="AJ22" i="102"/>
  <c r="AJ44" i="102" s="1"/>
  <c r="AJ21" i="88"/>
  <c r="AJ42" i="88" s="1"/>
  <c r="AJ19" i="90"/>
  <c r="AJ40" i="90" s="1"/>
  <c r="AJ19" i="105"/>
  <c r="AJ40" i="105" s="1"/>
  <c r="AJ19" i="88"/>
  <c r="AJ40" i="88" s="1"/>
  <c r="AJ20" i="87"/>
  <c r="AJ42" i="87" s="1"/>
  <c r="AJ19" i="104"/>
  <c r="AJ40" i="104" s="1"/>
  <c r="AJ20" i="103"/>
  <c r="AJ42" i="103" s="1"/>
  <c r="AJ20" i="51"/>
  <c r="AJ42" i="51" s="1"/>
  <c r="AJ20" i="102"/>
  <c r="AJ42" i="102" s="1"/>
  <c r="AJ13" i="90"/>
  <c r="AJ34" i="90" s="1"/>
  <c r="AJ13" i="105"/>
  <c r="AJ34" i="105" s="1"/>
  <c r="AJ13" i="88"/>
  <c r="AJ34" i="88" s="1"/>
  <c r="AJ14" i="87"/>
  <c r="AJ36" i="87" s="1"/>
  <c r="AJ13" i="104"/>
  <c r="AJ34" i="104" s="1"/>
  <c r="AJ14" i="103"/>
  <c r="AJ36" i="103" s="1"/>
  <c r="AJ14" i="51"/>
  <c r="AJ36" i="51" s="1"/>
  <c r="AJ14" i="102"/>
  <c r="AJ36" i="102" s="1"/>
  <c r="AL16" i="105"/>
  <c r="AL37" i="105" s="1"/>
  <c r="AL16" i="90"/>
  <c r="AL37" i="90" s="1"/>
  <c r="AL16" i="104"/>
  <c r="AL37" i="104" s="1"/>
  <c r="AL16" i="88"/>
  <c r="AL37" i="88" s="1"/>
  <c r="AL17" i="87"/>
  <c r="AL39" i="87" s="1"/>
  <c r="AL17" i="103"/>
  <c r="AL39" i="103" s="1"/>
  <c r="AL17" i="102"/>
  <c r="AL39" i="102" s="1"/>
  <c r="AL17" i="51"/>
  <c r="AL39" i="51" s="1"/>
  <c r="AK13" i="104"/>
  <c r="AK34" i="104" s="1"/>
  <c r="AK13" i="90"/>
  <c r="AK34" i="90" s="1"/>
  <c r="AK13" i="105"/>
  <c r="AK34" i="105" s="1"/>
  <c r="AK13" i="88"/>
  <c r="AK34" i="88" s="1"/>
  <c r="AK14" i="87"/>
  <c r="AK36" i="87" s="1"/>
  <c r="AK14" i="102"/>
  <c r="AK36" i="102" s="1"/>
  <c r="AK14" i="103"/>
  <c r="AK36" i="103" s="1"/>
  <c r="AK14" i="51"/>
  <c r="AK36" i="51" s="1"/>
  <c r="AL13" i="104"/>
  <c r="AL34" i="104" s="1"/>
  <c r="AL13" i="90"/>
  <c r="AL34" i="90" s="1"/>
  <c r="AL13" i="105"/>
  <c r="AL34" i="105" s="1"/>
  <c r="AL13" i="88"/>
  <c r="AL34" i="88" s="1"/>
  <c r="AL14" i="103"/>
  <c r="AL36" i="103" s="1"/>
  <c r="AL14" i="102"/>
  <c r="AL36" i="102" s="1"/>
  <c r="AL14" i="87"/>
  <c r="AL36" i="87" s="1"/>
  <c r="AL14" i="51"/>
  <c r="AL36" i="51" s="1"/>
  <c r="AK10" i="105"/>
  <c r="AK31" i="105" s="1"/>
  <c r="AK10" i="90"/>
  <c r="AK31" i="90" s="1"/>
  <c r="AK10" i="104"/>
  <c r="AK31" i="104" s="1"/>
  <c r="AK10" i="88"/>
  <c r="AK31" i="88" s="1"/>
  <c r="AK11" i="87"/>
  <c r="AK33" i="87" s="1"/>
  <c r="AK11" i="102"/>
  <c r="AK33" i="102" s="1"/>
  <c r="AK11" i="103"/>
  <c r="AK33" i="103" s="1"/>
  <c r="AK11" i="51"/>
  <c r="AK33" i="51" s="1"/>
  <c r="D14" i="8"/>
  <c r="D12" i="90"/>
  <c r="D33" i="90" s="1"/>
  <c r="D12" i="104"/>
  <c r="D33" i="104" s="1"/>
  <c r="D12" i="105"/>
  <c r="D33" i="105" s="1"/>
  <c r="D13" i="87"/>
  <c r="D35" i="87" s="1"/>
  <c r="D13" i="102"/>
  <c r="D35" i="102" s="1"/>
  <c r="D13" i="103"/>
  <c r="D35" i="103" s="1"/>
  <c r="D13" i="51"/>
  <c r="D35" i="51" s="1"/>
  <c r="D12" i="88"/>
  <c r="D33" i="88" s="1"/>
  <c r="H15" i="90"/>
  <c r="H36" i="90" s="1"/>
  <c r="H15" i="104"/>
  <c r="H36" i="104" s="1"/>
  <c r="H15" i="105"/>
  <c r="H36" i="105" s="1"/>
  <c r="H15" i="88"/>
  <c r="H36" i="88" s="1"/>
  <c r="H16" i="102"/>
  <c r="H38" i="102" s="1"/>
  <c r="H16" i="103"/>
  <c r="H38" i="103" s="1"/>
  <c r="H16" i="51"/>
  <c r="H38" i="51" s="1"/>
  <c r="H17" i="8"/>
  <c r="H16" i="87"/>
  <c r="H38" i="87" s="1"/>
  <c r="H12" i="90"/>
  <c r="H33" i="90" s="1"/>
  <c r="H12" i="104"/>
  <c r="H33" i="104" s="1"/>
  <c r="H12" i="105"/>
  <c r="H33" i="105" s="1"/>
  <c r="H13" i="87"/>
  <c r="H35" i="87" s="1"/>
  <c r="H13" i="103"/>
  <c r="H35" i="103" s="1"/>
  <c r="H13" i="51"/>
  <c r="H35" i="51" s="1"/>
  <c r="H13" i="102"/>
  <c r="H35" i="102" s="1"/>
  <c r="H14" i="8"/>
  <c r="H12" i="88"/>
  <c r="H33" i="88" s="1"/>
  <c r="H9" i="90"/>
  <c r="H30" i="90" s="1"/>
  <c r="H9" i="104"/>
  <c r="H30" i="104" s="1"/>
  <c r="H9" i="105"/>
  <c r="H30" i="105" s="1"/>
  <c r="H9" i="88"/>
  <c r="H30" i="88" s="1"/>
  <c r="H10" i="102"/>
  <c r="H32" i="102" s="1"/>
  <c r="H10" i="103"/>
  <c r="H32" i="103" s="1"/>
  <c r="H10" i="51"/>
  <c r="H32" i="51" s="1"/>
  <c r="H11" i="8"/>
  <c r="H10" i="87"/>
  <c r="H32" i="87" s="1"/>
  <c r="D18" i="90"/>
  <c r="D39" i="90" s="1"/>
  <c r="D18" i="104"/>
  <c r="D39" i="104" s="1"/>
  <c r="D18" i="105"/>
  <c r="D39" i="105" s="1"/>
  <c r="D19" i="87"/>
  <c r="D41" i="87" s="1"/>
  <c r="D19" i="102"/>
  <c r="D41" i="102" s="1"/>
  <c r="D19" i="103"/>
  <c r="D41" i="103" s="1"/>
  <c r="D19" i="51"/>
  <c r="D41" i="51" s="1"/>
  <c r="D18" i="88"/>
  <c r="D39" i="88" s="1"/>
  <c r="D11" i="8"/>
  <c r="D9" i="90"/>
  <c r="D30" i="90" s="1"/>
  <c r="D9" i="104"/>
  <c r="D30" i="104" s="1"/>
  <c r="D9" i="105"/>
  <c r="D30" i="105" s="1"/>
  <c r="D9" i="88"/>
  <c r="D30" i="88" s="1"/>
  <c r="D10" i="103"/>
  <c r="D32" i="103" s="1"/>
  <c r="D10" i="51"/>
  <c r="D32" i="51" s="1"/>
  <c r="D10" i="87"/>
  <c r="D32" i="87" s="1"/>
  <c r="D10" i="102"/>
  <c r="D32" i="102" s="1"/>
  <c r="D17" i="8"/>
  <c r="D15" i="90"/>
  <c r="D36" i="90" s="1"/>
  <c r="D15" i="104"/>
  <c r="D36" i="104" s="1"/>
  <c r="D15" i="105"/>
  <c r="D36" i="105" s="1"/>
  <c r="D15" i="88"/>
  <c r="D36" i="88" s="1"/>
  <c r="D16" i="103"/>
  <c r="D38" i="103" s="1"/>
  <c r="D16" i="51"/>
  <c r="D38" i="51" s="1"/>
  <c r="D16" i="87"/>
  <c r="D38" i="87" s="1"/>
  <c r="D16" i="102"/>
  <c r="D38" i="102" s="1"/>
  <c r="H18" i="90"/>
  <c r="H39" i="90" s="1"/>
  <c r="H18" i="104"/>
  <c r="H39" i="104" s="1"/>
  <c r="H18" i="105"/>
  <c r="H39" i="105" s="1"/>
  <c r="H19" i="87"/>
  <c r="H41" i="87" s="1"/>
  <c r="H19" i="103"/>
  <c r="H41" i="103" s="1"/>
  <c r="H19" i="51"/>
  <c r="H41" i="51" s="1"/>
  <c r="H21" i="8"/>
  <c r="H19" i="102"/>
  <c r="H41" i="102" s="1"/>
  <c r="H22" i="8"/>
  <c r="H20" i="8"/>
  <c r="H18" i="88"/>
  <c r="H39" i="88" s="1"/>
  <c r="D7" i="90"/>
  <c r="D28" i="90" s="1"/>
  <c r="D7" i="104"/>
  <c r="D28" i="104" s="1"/>
  <c r="D7" i="105"/>
  <c r="D28" i="105" s="1"/>
  <c r="D7" i="88"/>
  <c r="D28" i="88" s="1"/>
  <c r="D8" i="103"/>
  <c r="D30" i="103" s="1"/>
  <c r="D8" i="87"/>
  <c r="D30" i="87" s="1"/>
  <c r="D8" i="51"/>
  <c r="D30" i="51" s="1"/>
  <c r="D8" i="102"/>
  <c r="D30" i="102" s="1"/>
  <c r="D20" i="8"/>
  <c r="D21" i="8"/>
  <c r="D22" i="8"/>
  <c r="W3" i="122"/>
  <c r="X3" i="122"/>
  <c r="X24" i="122" s="1"/>
  <c r="W4" i="122"/>
  <c r="W25" i="122" s="1"/>
  <c r="X4" i="122"/>
  <c r="X25" i="122" s="1"/>
  <c r="W24" i="122"/>
  <c r="W3" i="121"/>
  <c r="W24" i="121" s="1"/>
  <c r="X3" i="121"/>
  <c r="X24" i="121" s="1"/>
  <c r="W4" i="121"/>
  <c r="W25" i="121" s="1"/>
  <c r="X4" i="121"/>
  <c r="X25" i="121" s="1"/>
  <c r="W3" i="120"/>
  <c r="X3" i="120"/>
  <c r="X24" i="120" s="1"/>
  <c r="W4" i="120"/>
  <c r="W25" i="120" s="1"/>
  <c r="X4" i="120"/>
  <c r="X25" i="120" s="1"/>
  <c r="W24" i="120"/>
  <c r="W3" i="119"/>
  <c r="X3" i="119"/>
  <c r="W4" i="119"/>
  <c r="X4" i="119"/>
  <c r="W3" i="118"/>
  <c r="W24" i="118" s="1"/>
  <c r="X3" i="118"/>
  <c r="X24" i="118" s="1"/>
  <c r="W4" i="118"/>
  <c r="W25" i="118" s="1"/>
  <c r="X4" i="118"/>
  <c r="X25" i="118" s="1"/>
  <c r="B3" i="90"/>
  <c r="B24" i="90" s="1"/>
  <c r="B4" i="90"/>
  <c r="B25" i="90" s="1"/>
  <c r="B6" i="90"/>
  <c r="B27" i="90" s="1"/>
  <c r="B3" i="104"/>
  <c r="B24" i="104" s="1"/>
  <c r="B4" i="104"/>
  <c r="B25" i="104" s="1"/>
  <c r="B6" i="104"/>
  <c r="B27" i="104" s="1"/>
  <c r="B3" i="105"/>
  <c r="B24" i="105" s="1"/>
  <c r="B4" i="105"/>
  <c r="B25" i="105" s="1"/>
  <c r="B6" i="105"/>
  <c r="B27" i="105" s="1"/>
  <c r="B3" i="88"/>
  <c r="B24" i="88" s="1"/>
  <c r="B4" i="88"/>
  <c r="B25" i="88" s="1"/>
  <c r="B6" i="88"/>
  <c r="B27" i="88" s="1"/>
  <c r="B4" i="87"/>
  <c r="B26" i="87" s="1"/>
  <c r="B5" i="87"/>
  <c r="B27" i="87" s="1"/>
  <c r="B7" i="87"/>
  <c r="B29" i="87" s="1"/>
  <c r="B4" i="102"/>
  <c r="B26" i="102" s="1"/>
  <c r="B5" i="102"/>
  <c r="B27" i="102" s="1"/>
  <c r="B7" i="102"/>
  <c r="B29" i="102" s="1"/>
  <c r="B4" i="103"/>
  <c r="B26" i="103" s="1"/>
  <c r="B5" i="103"/>
  <c r="B27" i="103" s="1"/>
  <c r="B7" i="103"/>
  <c r="B29" i="103" s="1"/>
  <c r="B26" i="51"/>
  <c r="B27" i="51"/>
  <c r="B29" i="51"/>
  <c r="Y6" i="115"/>
  <c r="Y6" i="114" l="1"/>
  <c r="Y27" i="114" s="1"/>
  <c r="Y6" i="117"/>
  <c r="Y27" i="117" s="1"/>
  <c r="Y6" i="113"/>
  <c r="Y27" i="113" s="1"/>
  <c r="Y6" i="116"/>
  <c r="Y27" i="116" s="1"/>
  <c r="D20" i="90"/>
  <c r="D41" i="90" s="1"/>
  <c r="D20" i="104"/>
  <c r="D41" i="104" s="1"/>
  <c r="D20" i="105"/>
  <c r="D41" i="105" s="1"/>
  <c r="D20" i="88"/>
  <c r="D41" i="88" s="1"/>
  <c r="D21" i="87"/>
  <c r="D43" i="87" s="1"/>
  <c r="D21" i="103"/>
  <c r="D43" i="103" s="1"/>
  <c r="D21" i="51"/>
  <c r="D43" i="51" s="1"/>
  <c r="D21" i="102"/>
  <c r="D43" i="102" s="1"/>
  <c r="H19" i="90"/>
  <c r="H40" i="90" s="1"/>
  <c r="H19" i="104"/>
  <c r="H40" i="104" s="1"/>
  <c r="H19" i="105"/>
  <c r="H40" i="105" s="1"/>
  <c r="H19" i="88"/>
  <c r="H40" i="88" s="1"/>
  <c r="H20" i="103"/>
  <c r="H42" i="103" s="1"/>
  <c r="H20" i="51"/>
  <c r="H42" i="51" s="1"/>
  <c r="H20" i="102"/>
  <c r="H42" i="102" s="1"/>
  <c r="H20" i="87"/>
  <c r="H42" i="87" s="1"/>
  <c r="D16" i="90"/>
  <c r="D37" i="90" s="1"/>
  <c r="D16" i="104"/>
  <c r="D37" i="104" s="1"/>
  <c r="D16" i="105"/>
  <c r="D37" i="105" s="1"/>
  <c r="D16" i="88"/>
  <c r="D37" i="88" s="1"/>
  <c r="D17" i="103"/>
  <c r="D39" i="103" s="1"/>
  <c r="D17" i="102"/>
  <c r="D39" i="102" s="1"/>
  <c r="D17" i="51"/>
  <c r="D39" i="51" s="1"/>
  <c r="D17" i="87"/>
  <c r="D39" i="87" s="1"/>
  <c r="D19" i="90"/>
  <c r="D40" i="90" s="1"/>
  <c r="D19" i="104"/>
  <c r="D40" i="104" s="1"/>
  <c r="D19" i="105"/>
  <c r="D40" i="105" s="1"/>
  <c r="D20" i="87"/>
  <c r="D42" i="87" s="1"/>
  <c r="D20" i="103"/>
  <c r="D42" i="103" s="1"/>
  <c r="D20" i="102"/>
  <c r="D42" i="102" s="1"/>
  <c r="D20" i="51"/>
  <c r="D42" i="51" s="1"/>
  <c r="D19" i="88"/>
  <c r="D40" i="88" s="1"/>
  <c r="H21" i="90"/>
  <c r="H42" i="90" s="1"/>
  <c r="H21" i="104"/>
  <c r="H42" i="104" s="1"/>
  <c r="H21" i="105"/>
  <c r="H42" i="105" s="1"/>
  <c r="H22" i="103"/>
  <c r="H44" i="103" s="1"/>
  <c r="H21" i="88"/>
  <c r="H42" i="88" s="1"/>
  <c r="H22" i="102"/>
  <c r="H44" i="102" s="1"/>
  <c r="H22" i="51"/>
  <c r="H44" i="51" s="1"/>
  <c r="H22" i="87"/>
  <c r="H44" i="87" s="1"/>
  <c r="H10" i="90"/>
  <c r="H31" i="90" s="1"/>
  <c r="H10" i="104"/>
  <c r="H31" i="104" s="1"/>
  <c r="H10" i="105"/>
  <c r="H31" i="105" s="1"/>
  <c r="H11" i="87"/>
  <c r="H33" i="87" s="1"/>
  <c r="H11" i="103"/>
  <c r="H33" i="103" s="1"/>
  <c r="H10" i="88"/>
  <c r="H31" i="88" s="1"/>
  <c r="H11" i="102"/>
  <c r="H33" i="102" s="1"/>
  <c r="H11" i="51"/>
  <c r="H33" i="51" s="1"/>
  <c r="H16" i="90"/>
  <c r="H37" i="90" s="1"/>
  <c r="H16" i="104"/>
  <c r="H37" i="104" s="1"/>
  <c r="H16" i="105"/>
  <c r="H37" i="105" s="1"/>
  <c r="H17" i="87"/>
  <c r="H39" i="87" s="1"/>
  <c r="H17" i="103"/>
  <c r="H39" i="103" s="1"/>
  <c r="H16" i="88"/>
  <c r="H37" i="88" s="1"/>
  <c r="H17" i="102"/>
  <c r="H39" i="102" s="1"/>
  <c r="H17" i="51"/>
  <c r="H39" i="51" s="1"/>
  <c r="D10" i="90"/>
  <c r="D31" i="90" s="1"/>
  <c r="D10" i="104"/>
  <c r="D31" i="104" s="1"/>
  <c r="D10" i="105"/>
  <c r="D31" i="105" s="1"/>
  <c r="D10" i="88"/>
  <c r="D31" i="88" s="1"/>
  <c r="D11" i="103"/>
  <c r="D33" i="103" s="1"/>
  <c r="D11" i="102"/>
  <c r="D33" i="102" s="1"/>
  <c r="D11" i="51"/>
  <c r="D33" i="51" s="1"/>
  <c r="D11" i="87"/>
  <c r="D33" i="87" s="1"/>
  <c r="AF6" i="90"/>
  <c r="AF27" i="90" s="1"/>
  <c r="AF6" i="104"/>
  <c r="AF27" i="104" s="1"/>
  <c r="AF6" i="105"/>
  <c r="AF27" i="105" s="1"/>
  <c r="AF7" i="87"/>
  <c r="AF29" i="87" s="1"/>
  <c r="AF7" i="103"/>
  <c r="AF29" i="103" s="1"/>
  <c r="AF6" i="88"/>
  <c r="AF27" i="88" s="1"/>
  <c r="AF7" i="51"/>
  <c r="AF29" i="51" s="1"/>
  <c r="AF7" i="102"/>
  <c r="AF29" i="102" s="1"/>
  <c r="D21" i="90"/>
  <c r="D42" i="90" s="1"/>
  <c r="D21" i="104"/>
  <c r="D42" i="104" s="1"/>
  <c r="D21" i="105"/>
  <c r="D42" i="105" s="1"/>
  <c r="D21" i="88"/>
  <c r="D42" i="88" s="1"/>
  <c r="D22" i="103"/>
  <c r="D44" i="103" s="1"/>
  <c r="D22" i="87"/>
  <c r="D44" i="87" s="1"/>
  <c r="D22" i="102"/>
  <c r="D44" i="102" s="1"/>
  <c r="D22" i="51"/>
  <c r="D44" i="51" s="1"/>
  <c r="H20" i="90"/>
  <c r="H41" i="90" s="1"/>
  <c r="H20" i="104"/>
  <c r="H41" i="104" s="1"/>
  <c r="H20" i="105"/>
  <c r="H41" i="105" s="1"/>
  <c r="H20" i="88"/>
  <c r="H41" i="88" s="1"/>
  <c r="H21" i="102"/>
  <c r="H43" i="102" s="1"/>
  <c r="H21" i="103"/>
  <c r="H43" i="103" s="1"/>
  <c r="H21" i="51"/>
  <c r="H43" i="51" s="1"/>
  <c r="H21" i="87"/>
  <c r="H43" i="87" s="1"/>
  <c r="H13" i="90"/>
  <c r="H34" i="90" s="1"/>
  <c r="H13" i="104"/>
  <c r="H34" i="104" s="1"/>
  <c r="H13" i="105"/>
  <c r="H34" i="105" s="1"/>
  <c r="H13" i="88"/>
  <c r="H34" i="88" s="1"/>
  <c r="H14" i="103"/>
  <c r="H36" i="103" s="1"/>
  <c r="H14" i="87"/>
  <c r="H36" i="87" s="1"/>
  <c r="H14" i="51"/>
  <c r="H36" i="51" s="1"/>
  <c r="H14" i="102"/>
  <c r="H36" i="102" s="1"/>
  <c r="D13" i="90"/>
  <c r="D34" i="90" s="1"/>
  <c r="D13" i="104"/>
  <c r="D34" i="104" s="1"/>
  <c r="D13" i="105"/>
  <c r="D34" i="105" s="1"/>
  <c r="D14" i="87"/>
  <c r="D36" i="87" s="1"/>
  <c r="D14" i="103"/>
  <c r="D36" i="103" s="1"/>
  <c r="D14" i="102"/>
  <c r="D36" i="102" s="1"/>
  <c r="D14" i="51"/>
  <c r="D36" i="51" s="1"/>
  <c r="D13" i="88"/>
  <c r="D34" i="88" s="1"/>
  <c r="AF8" i="8"/>
  <c r="Y7" i="115" s="1"/>
  <c r="AF19" i="8"/>
  <c r="Y18" i="115" s="1"/>
  <c r="AF13" i="8"/>
  <c r="Y12" i="115" s="1"/>
  <c r="AF16" i="8"/>
  <c r="Y15" i="115" s="1"/>
  <c r="AF10" i="8"/>
  <c r="Y9" i="115" s="1"/>
  <c r="Y12" i="114" l="1"/>
  <c r="Y33" i="114" s="1"/>
  <c r="Y12" i="117"/>
  <c r="Y33" i="117" s="1"/>
  <c r="Y12" i="113"/>
  <c r="Y33" i="113" s="1"/>
  <c r="Y12" i="116"/>
  <c r="Y33" i="116" s="1"/>
  <c r="Y18" i="114"/>
  <c r="Y39" i="114" s="1"/>
  <c r="Y18" i="117"/>
  <c r="Y39" i="117" s="1"/>
  <c r="Y18" i="113"/>
  <c r="Y39" i="113" s="1"/>
  <c r="Y18" i="116"/>
  <c r="Y39" i="116" s="1"/>
  <c r="Y9" i="114"/>
  <c r="Y30" i="114" s="1"/>
  <c r="Y9" i="117"/>
  <c r="Y30" i="117" s="1"/>
  <c r="Y9" i="113"/>
  <c r="Y30" i="113" s="1"/>
  <c r="Y9" i="116"/>
  <c r="Y30" i="116" s="1"/>
  <c r="Y7" i="114"/>
  <c r="Y28" i="114" s="1"/>
  <c r="Y7" i="117"/>
  <c r="Y28" i="117" s="1"/>
  <c r="Y7" i="113"/>
  <c r="Y28" i="113" s="1"/>
  <c r="Y7" i="116"/>
  <c r="Y28" i="116" s="1"/>
  <c r="Y15" i="114"/>
  <c r="Y36" i="114" s="1"/>
  <c r="Y15" i="117"/>
  <c r="Y36" i="117" s="1"/>
  <c r="Y15" i="113"/>
  <c r="Y36" i="113" s="1"/>
  <c r="Y15" i="116"/>
  <c r="Y36" i="116" s="1"/>
  <c r="AF9" i="90"/>
  <c r="AF30" i="90" s="1"/>
  <c r="AF9" i="104"/>
  <c r="AF30" i="104" s="1"/>
  <c r="AF9" i="105"/>
  <c r="AF30" i="105" s="1"/>
  <c r="AF10" i="87"/>
  <c r="AF32" i="87" s="1"/>
  <c r="AF10" i="102"/>
  <c r="AF32" i="102" s="1"/>
  <c r="AF10" i="103"/>
  <c r="AF32" i="103" s="1"/>
  <c r="AF10" i="51"/>
  <c r="AF32" i="51" s="1"/>
  <c r="AF9" i="88"/>
  <c r="AF30" i="88" s="1"/>
  <c r="AF7" i="90"/>
  <c r="AF28" i="90" s="1"/>
  <c r="AF7" i="104"/>
  <c r="AF28" i="104" s="1"/>
  <c r="AF8" i="87"/>
  <c r="AF30" i="87" s="1"/>
  <c r="AF8" i="102"/>
  <c r="AF30" i="102" s="1"/>
  <c r="AF8" i="103"/>
  <c r="AF30" i="103" s="1"/>
  <c r="AF7" i="105"/>
  <c r="AF28" i="105" s="1"/>
  <c r="AF8" i="51"/>
  <c r="AF30" i="51" s="1"/>
  <c r="AF7" i="88"/>
  <c r="AF28" i="88" s="1"/>
  <c r="AF12" i="90"/>
  <c r="AF33" i="90" s="1"/>
  <c r="AF12" i="104"/>
  <c r="AF33" i="104" s="1"/>
  <c r="AF12" i="105"/>
  <c r="AF33" i="105" s="1"/>
  <c r="AF12" i="88"/>
  <c r="AF33" i="88" s="1"/>
  <c r="AF13" i="103"/>
  <c r="AF35" i="103" s="1"/>
  <c r="AF13" i="51"/>
  <c r="AF35" i="51" s="1"/>
  <c r="AF13" i="87"/>
  <c r="AF35" i="87" s="1"/>
  <c r="AF13" i="102"/>
  <c r="AF35" i="102" s="1"/>
  <c r="AF18" i="90"/>
  <c r="AF39" i="90" s="1"/>
  <c r="AF18" i="104"/>
  <c r="AF39" i="104" s="1"/>
  <c r="AF18" i="105"/>
  <c r="AF39" i="105" s="1"/>
  <c r="AF18" i="88"/>
  <c r="AF39" i="88" s="1"/>
  <c r="AF19" i="103"/>
  <c r="AF41" i="103" s="1"/>
  <c r="AF19" i="51"/>
  <c r="AF41" i="51" s="1"/>
  <c r="AF19" i="87"/>
  <c r="AF41" i="87" s="1"/>
  <c r="AF19" i="102"/>
  <c r="AF41" i="102" s="1"/>
  <c r="AF15" i="90"/>
  <c r="AF36" i="90" s="1"/>
  <c r="AF15" i="104"/>
  <c r="AF36" i="104" s="1"/>
  <c r="AF15" i="105"/>
  <c r="AF36" i="105" s="1"/>
  <c r="AF16" i="87"/>
  <c r="AF38" i="87" s="1"/>
  <c r="AF16" i="102"/>
  <c r="AF38" i="102" s="1"/>
  <c r="AF16" i="103"/>
  <c r="AF38" i="103" s="1"/>
  <c r="AF16" i="51"/>
  <c r="AF38" i="51" s="1"/>
  <c r="AF15" i="88"/>
  <c r="AF36" i="88" s="1"/>
  <c r="AF11" i="8"/>
  <c r="Y10" i="115" s="1"/>
  <c r="AF17" i="8"/>
  <c r="Y16" i="115" s="1"/>
  <c r="AF14" i="8"/>
  <c r="Y13" i="115" s="1"/>
  <c r="AF20" i="8"/>
  <c r="Y19" i="115" s="1"/>
  <c r="AF21" i="8"/>
  <c r="Y20" i="115" s="1"/>
  <c r="AF22" i="8"/>
  <c r="Y21" i="115" s="1"/>
  <c r="Y13" i="114" l="1"/>
  <c r="Y34" i="114" s="1"/>
  <c r="Y13" i="117"/>
  <c r="Y34" i="117" s="1"/>
  <c r="Y13" i="113"/>
  <c r="Y34" i="113" s="1"/>
  <c r="Y13" i="116"/>
  <c r="Y34" i="116" s="1"/>
  <c r="Y21" i="114"/>
  <c r="Y42" i="114" s="1"/>
  <c r="Y21" i="117"/>
  <c r="Y42" i="117" s="1"/>
  <c r="Y21" i="113"/>
  <c r="Y42" i="113" s="1"/>
  <c r="Y21" i="116"/>
  <c r="Y42" i="116" s="1"/>
  <c r="Y16" i="114"/>
  <c r="Y37" i="114" s="1"/>
  <c r="Y16" i="117"/>
  <c r="Y37" i="117" s="1"/>
  <c r="Y16" i="113"/>
  <c r="Y37" i="113" s="1"/>
  <c r="Y16" i="116"/>
  <c r="Y37" i="116" s="1"/>
  <c r="Y20" i="114"/>
  <c r="Y41" i="114" s="1"/>
  <c r="Y20" i="117"/>
  <c r="Y41" i="117" s="1"/>
  <c r="Y20" i="113"/>
  <c r="Y41" i="113" s="1"/>
  <c r="Y20" i="116"/>
  <c r="Y41" i="116" s="1"/>
  <c r="Y10" i="114"/>
  <c r="Y31" i="114" s="1"/>
  <c r="Y10" i="117"/>
  <c r="Y31" i="117" s="1"/>
  <c r="Y10" i="113"/>
  <c r="Y31" i="113" s="1"/>
  <c r="Y10" i="116"/>
  <c r="Y31" i="116" s="1"/>
  <c r="Y19" i="114"/>
  <c r="Y40" i="114" s="1"/>
  <c r="Y19" i="117"/>
  <c r="Y40" i="117" s="1"/>
  <c r="Y19" i="113"/>
  <c r="Y40" i="113" s="1"/>
  <c r="Y19" i="116"/>
  <c r="Y40" i="116" s="1"/>
  <c r="AF13" i="90"/>
  <c r="AF34" i="90" s="1"/>
  <c r="AF13" i="104"/>
  <c r="AF34" i="104" s="1"/>
  <c r="AF13" i="105"/>
  <c r="AF34" i="105" s="1"/>
  <c r="AF14" i="87"/>
  <c r="AF36" i="87" s="1"/>
  <c r="AF14" i="103"/>
  <c r="AF36" i="103" s="1"/>
  <c r="AF14" i="51"/>
  <c r="AF36" i="51" s="1"/>
  <c r="AF14" i="102"/>
  <c r="AF36" i="102" s="1"/>
  <c r="AF13" i="88"/>
  <c r="AF34" i="88" s="1"/>
  <c r="AF21" i="90"/>
  <c r="AF42" i="90" s="1"/>
  <c r="AF21" i="104"/>
  <c r="AF42" i="104" s="1"/>
  <c r="AF21" i="105"/>
  <c r="AF42" i="105" s="1"/>
  <c r="AF21" i="88"/>
  <c r="AF42" i="88" s="1"/>
  <c r="AF22" i="103"/>
  <c r="AF44" i="103" s="1"/>
  <c r="AF22" i="102"/>
  <c r="AF44" i="102" s="1"/>
  <c r="AF22" i="51"/>
  <c r="AF44" i="51" s="1"/>
  <c r="AF22" i="87"/>
  <c r="AF44" i="87" s="1"/>
  <c r="AF16" i="90"/>
  <c r="AF37" i="90" s="1"/>
  <c r="AF16" i="104"/>
  <c r="AF37" i="104" s="1"/>
  <c r="AF16" i="105"/>
  <c r="AF37" i="105" s="1"/>
  <c r="AF16" i="88"/>
  <c r="AF37" i="88" s="1"/>
  <c r="AF17" i="103"/>
  <c r="AF39" i="103" s="1"/>
  <c r="AF17" i="102"/>
  <c r="AF39" i="102" s="1"/>
  <c r="AF17" i="51"/>
  <c r="AF39" i="51" s="1"/>
  <c r="AF17" i="87"/>
  <c r="AF39" i="87" s="1"/>
  <c r="AF20" i="90"/>
  <c r="AF41" i="90" s="1"/>
  <c r="AF20" i="104"/>
  <c r="AF41" i="104" s="1"/>
  <c r="AF20" i="105"/>
  <c r="AF41" i="105" s="1"/>
  <c r="AF21" i="102"/>
  <c r="AF43" i="102" s="1"/>
  <c r="AF21" i="103"/>
  <c r="AF43" i="103" s="1"/>
  <c r="AF21" i="51"/>
  <c r="AF43" i="51" s="1"/>
  <c r="AF20" i="88"/>
  <c r="AF41" i="88" s="1"/>
  <c r="AF21" i="87"/>
  <c r="AF43" i="87" s="1"/>
  <c r="AF10" i="90"/>
  <c r="AF31" i="90" s="1"/>
  <c r="AF10" i="104"/>
  <c r="AF31" i="104" s="1"/>
  <c r="AF10" i="105"/>
  <c r="AF31" i="105" s="1"/>
  <c r="AF10" i="88"/>
  <c r="AF31" i="88" s="1"/>
  <c r="AF11" i="103"/>
  <c r="AF33" i="103" s="1"/>
  <c r="AF11" i="102"/>
  <c r="AF33" i="102" s="1"/>
  <c r="AF11" i="51"/>
  <c r="AF33" i="51" s="1"/>
  <c r="AF11" i="87"/>
  <c r="AF33" i="87" s="1"/>
  <c r="AF19" i="90"/>
  <c r="AF40" i="90" s="1"/>
  <c r="AF19" i="104"/>
  <c r="AF40" i="104" s="1"/>
  <c r="AF19" i="105"/>
  <c r="AF40" i="105" s="1"/>
  <c r="AF20" i="103"/>
  <c r="AF42" i="103" s="1"/>
  <c r="AF20" i="87"/>
  <c r="AF42" i="87" s="1"/>
  <c r="AF20" i="51"/>
  <c r="AF42" i="51" s="1"/>
  <c r="AF20" i="102"/>
  <c r="AF42" i="102" s="1"/>
  <c r="AF19" i="88"/>
  <c r="AF40" i="88" s="1"/>
  <c r="M3" i="122"/>
  <c r="M24" i="122" s="1"/>
  <c r="N3" i="122"/>
  <c r="N24" i="122" s="1"/>
  <c r="O3" i="122"/>
  <c r="O24" i="122" s="1"/>
  <c r="P3" i="122"/>
  <c r="P24" i="122" s="1"/>
  <c r="Q3" i="122"/>
  <c r="Q24" i="122" s="1"/>
  <c r="R3" i="122"/>
  <c r="R24" i="122" s="1"/>
  <c r="S3" i="122"/>
  <c r="S24" i="122" s="1"/>
  <c r="T3" i="122"/>
  <c r="T24" i="122" s="1"/>
  <c r="U3" i="122"/>
  <c r="U24" i="122" s="1"/>
  <c r="V3" i="122"/>
  <c r="V24" i="122" s="1"/>
  <c r="M4" i="122"/>
  <c r="M25" i="122" s="1"/>
  <c r="N4" i="122"/>
  <c r="N25" i="122" s="1"/>
  <c r="O4" i="122"/>
  <c r="O25" i="122" s="1"/>
  <c r="P4" i="122"/>
  <c r="P25" i="122" s="1"/>
  <c r="Q4" i="122"/>
  <c r="Q25" i="122" s="1"/>
  <c r="R4" i="122"/>
  <c r="R25" i="122" s="1"/>
  <c r="S4" i="122"/>
  <c r="S25" i="122" s="1"/>
  <c r="T4" i="122"/>
  <c r="T25" i="122" s="1"/>
  <c r="U4" i="122"/>
  <c r="U25" i="122" s="1"/>
  <c r="V4" i="122"/>
  <c r="V25" i="122" s="1"/>
  <c r="M3" i="121"/>
  <c r="M24" i="121" s="1"/>
  <c r="N3" i="121"/>
  <c r="N24" i="121" s="1"/>
  <c r="O3" i="121"/>
  <c r="O24" i="121" s="1"/>
  <c r="P3" i="121"/>
  <c r="P24" i="121" s="1"/>
  <c r="Q3" i="121"/>
  <c r="R3" i="121"/>
  <c r="S3" i="121"/>
  <c r="T3" i="121"/>
  <c r="T24" i="121" s="1"/>
  <c r="U3" i="121"/>
  <c r="U24" i="121" s="1"/>
  <c r="V3" i="121"/>
  <c r="V24" i="121" s="1"/>
  <c r="M4" i="121"/>
  <c r="M25" i="121" s="1"/>
  <c r="N4" i="121"/>
  <c r="N25" i="121" s="1"/>
  <c r="O4" i="121"/>
  <c r="O25" i="121" s="1"/>
  <c r="P4" i="121"/>
  <c r="P25" i="121" s="1"/>
  <c r="Q4" i="121"/>
  <c r="Q25" i="121" s="1"/>
  <c r="R4" i="121"/>
  <c r="R25" i="121" s="1"/>
  <c r="S4" i="121"/>
  <c r="S25" i="121" s="1"/>
  <c r="T4" i="121"/>
  <c r="T25" i="121" s="1"/>
  <c r="U4" i="121"/>
  <c r="U25" i="121" s="1"/>
  <c r="V4" i="121"/>
  <c r="V25" i="121" s="1"/>
  <c r="Q24" i="121"/>
  <c r="R24" i="121"/>
  <c r="S24" i="121"/>
  <c r="M3" i="119"/>
  <c r="N3" i="119"/>
  <c r="O3" i="119"/>
  <c r="P3" i="119"/>
  <c r="Q3" i="119"/>
  <c r="R3" i="119"/>
  <c r="S3" i="119"/>
  <c r="T3" i="119"/>
  <c r="U3" i="119"/>
  <c r="V3" i="119"/>
  <c r="M4" i="119"/>
  <c r="N4" i="119"/>
  <c r="O4" i="119"/>
  <c r="P4" i="119"/>
  <c r="Q4" i="119"/>
  <c r="R4" i="119"/>
  <c r="S4" i="119"/>
  <c r="T4" i="119"/>
  <c r="U4" i="119"/>
  <c r="V4" i="119"/>
  <c r="M3" i="118"/>
  <c r="M24" i="118" s="1"/>
  <c r="N3" i="118"/>
  <c r="N24" i="118" s="1"/>
  <c r="O3" i="118"/>
  <c r="O24" i="118" s="1"/>
  <c r="P3" i="118"/>
  <c r="P24" i="118" s="1"/>
  <c r="Q3" i="118"/>
  <c r="Q24" i="118" s="1"/>
  <c r="R3" i="118"/>
  <c r="R24" i="118" s="1"/>
  <c r="S3" i="118"/>
  <c r="S24" i="118" s="1"/>
  <c r="T3" i="118"/>
  <c r="T24" i="118" s="1"/>
  <c r="U3" i="118"/>
  <c r="U24" i="118" s="1"/>
  <c r="V3" i="118"/>
  <c r="V24" i="118" s="1"/>
  <c r="M4" i="118"/>
  <c r="M25" i="118" s="1"/>
  <c r="N4" i="118"/>
  <c r="N25" i="118" s="1"/>
  <c r="O4" i="118"/>
  <c r="O25" i="118" s="1"/>
  <c r="P4" i="118"/>
  <c r="P25" i="118" s="1"/>
  <c r="Q4" i="118"/>
  <c r="Q25" i="118" s="1"/>
  <c r="R4" i="118"/>
  <c r="R25" i="118" s="1"/>
  <c r="S4" i="118"/>
  <c r="S25" i="118" s="1"/>
  <c r="T4" i="118"/>
  <c r="T25" i="118" s="1"/>
  <c r="U4" i="118"/>
  <c r="U25" i="118" s="1"/>
  <c r="V4" i="118"/>
  <c r="V25" i="118" s="1"/>
  <c r="M3" i="120"/>
  <c r="M24" i="120" s="1"/>
  <c r="N3" i="120"/>
  <c r="N24" i="120" s="1"/>
  <c r="O3" i="120"/>
  <c r="O24" i="120" s="1"/>
  <c r="P3" i="120"/>
  <c r="P24" i="120" s="1"/>
  <c r="Q3" i="120"/>
  <c r="Q24" i="120" s="1"/>
  <c r="R3" i="120"/>
  <c r="R24" i="120" s="1"/>
  <c r="S3" i="120"/>
  <c r="S24" i="120" s="1"/>
  <c r="T3" i="120"/>
  <c r="T24" i="120" s="1"/>
  <c r="U3" i="120"/>
  <c r="U24" i="120" s="1"/>
  <c r="V3" i="120"/>
  <c r="V24" i="120" s="1"/>
  <c r="M4" i="120"/>
  <c r="M25" i="120" s="1"/>
  <c r="N4" i="120"/>
  <c r="N25" i="120" s="1"/>
  <c r="O4" i="120"/>
  <c r="O25" i="120" s="1"/>
  <c r="P4" i="120"/>
  <c r="P25" i="120" s="1"/>
  <c r="Q4" i="120"/>
  <c r="Q25" i="120" s="1"/>
  <c r="R4" i="120"/>
  <c r="R25" i="120" s="1"/>
  <c r="S4" i="120"/>
  <c r="S25" i="120" s="1"/>
  <c r="T4" i="120"/>
  <c r="T25" i="120" s="1"/>
  <c r="U4" i="120"/>
  <c r="U25" i="120" s="1"/>
  <c r="V4" i="120"/>
  <c r="V25" i="120" s="1"/>
  <c r="N6" i="122" l="1"/>
  <c r="N27" i="122" s="1"/>
  <c r="N6" i="121"/>
  <c r="N27" i="121" s="1"/>
  <c r="N6" i="119"/>
  <c r="N6" i="118"/>
  <c r="N27" i="118" s="1"/>
  <c r="N6" i="120"/>
  <c r="N27" i="120" s="1"/>
  <c r="T6" i="122"/>
  <c r="T27" i="122" s="1"/>
  <c r="T6" i="121"/>
  <c r="T27" i="121" s="1"/>
  <c r="T6" i="119"/>
  <c r="T6" i="118"/>
  <c r="T27" i="118" s="1"/>
  <c r="T6" i="120"/>
  <c r="T27" i="120" s="1"/>
  <c r="N15" i="122" l="1"/>
  <c r="N36" i="122" s="1"/>
  <c r="N15" i="121"/>
  <c r="N36" i="121" s="1"/>
  <c r="N15" i="119"/>
  <c r="N15" i="118"/>
  <c r="N36" i="118" s="1"/>
  <c r="N15" i="120"/>
  <c r="N36" i="120" s="1"/>
  <c r="T15" i="122"/>
  <c r="T36" i="122" s="1"/>
  <c r="T15" i="121"/>
  <c r="T36" i="121" s="1"/>
  <c r="T15" i="119"/>
  <c r="T15" i="118"/>
  <c r="T36" i="118" s="1"/>
  <c r="T15" i="120"/>
  <c r="T36" i="120" s="1"/>
  <c r="T7" i="121"/>
  <c r="T28" i="121" s="1"/>
  <c r="T7" i="122"/>
  <c r="T28" i="122" s="1"/>
  <c r="T7" i="119"/>
  <c r="T7" i="118"/>
  <c r="T28" i="118" s="1"/>
  <c r="T7" i="120"/>
  <c r="T28" i="120" s="1"/>
  <c r="N12" i="122"/>
  <c r="N33" i="122" s="1"/>
  <c r="N12" i="121"/>
  <c r="N33" i="121" s="1"/>
  <c r="N12" i="119"/>
  <c r="N12" i="118"/>
  <c r="N33" i="118" s="1"/>
  <c r="N12" i="120"/>
  <c r="N33" i="120" s="1"/>
  <c r="T12" i="122"/>
  <c r="T33" i="122" s="1"/>
  <c r="T12" i="121"/>
  <c r="T33" i="121" s="1"/>
  <c r="T12" i="119"/>
  <c r="T12" i="118"/>
  <c r="T33" i="118" s="1"/>
  <c r="T12" i="120"/>
  <c r="T33" i="120" s="1"/>
  <c r="N18" i="122"/>
  <c r="N39" i="122" s="1"/>
  <c r="N18" i="121"/>
  <c r="N39" i="121" s="1"/>
  <c r="N18" i="119"/>
  <c r="N18" i="118"/>
  <c r="N39" i="118" s="1"/>
  <c r="N18" i="120"/>
  <c r="N39" i="120" s="1"/>
  <c r="T18" i="122"/>
  <c r="T39" i="122" s="1"/>
  <c r="T18" i="121"/>
  <c r="T39" i="121" s="1"/>
  <c r="T18" i="119"/>
  <c r="T18" i="118"/>
  <c r="T39" i="118" s="1"/>
  <c r="T18" i="120"/>
  <c r="T39" i="120" s="1"/>
  <c r="N9" i="122"/>
  <c r="N30" i="122" s="1"/>
  <c r="N9" i="121"/>
  <c r="N30" i="121" s="1"/>
  <c r="N9" i="119"/>
  <c r="N9" i="118"/>
  <c r="N30" i="118" s="1"/>
  <c r="N9" i="120"/>
  <c r="N30" i="120" s="1"/>
  <c r="T9" i="122"/>
  <c r="T30" i="122" s="1"/>
  <c r="T9" i="121"/>
  <c r="T30" i="121" s="1"/>
  <c r="T9" i="119"/>
  <c r="T9" i="118"/>
  <c r="T30" i="118" s="1"/>
  <c r="T9" i="120"/>
  <c r="T30" i="120" s="1"/>
  <c r="N7" i="122"/>
  <c r="N28" i="122" s="1"/>
  <c r="N7" i="121"/>
  <c r="N28" i="121" s="1"/>
  <c r="N7" i="119"/>
  <c r="N7" i="118"/>
  <c r="N28" i="118" s="1"/>
  <c r="N7" i="120"/>
  <c r="N28" i="120" s="1"/>
  <c r="Q6" i="115"/>
  <c r="Q6" i="114" l="1"/>
  <c r="Q27" i="114" s="1"/>
  <c r="Q6" i="117"/>
  <c r="Q27" i="117" s="1"/>
  <c r="Q6" i="113"/>
  <c r="Q27" i="113" s="1"/>
  <c r="Q6" i="116"/>
  <c r="Q27" i="116" s="1"/>
  <c r="X6" i="90"/>
  <c r="X27" i="90" s="1"/>
  <c r="X6" i="104"/>
  <c r="X27" i="104" s="1"/>
  <c r="X6" i="105"/>
  <c r="X27" i="105" s="1"/>
  <c r="X6" i="88"/>
  <c r="X27" i="88" s="1"/>
  <c r="X7" i="103"/>
  <c r="X29" i="103" s="1"/>
  <c r="X7" i="51"/>
  <c r="X29" i="51" s="1"/>
  <c r="X7" i="87"/>
  <c r="X29" i="87" s="1"/>
  <c r="X7" i="102"/>
  <c r="X29" i="102" s="1"/>
  <c r="N21" i="122"/>
  <c r="N42" i="122" s="1"/>
  <c r="N21" i="121"/>
  <c r="N42" i="121" s="1"/>
  <c r="N21" i="119"/>
  <c r="N21" i="118"/>
  <c r="N42" i="118" s="1"/>
  <c r="N21" i="120"/>
  <c r="N42" i="120" s="1"/>
  <c r="T16" i="121"/>
  <c r="T37" i="121" s="1"/>
  <c r="T16" i="122"/>
  <c r="T37" i="122" s="1"/>
  <c r="T16" i="119"/>
  <c r="T16" i="118"/>
  <c r="T37" i="118" s="1"/>
  <c r="T16" i="120"/>
  <c r="T37" i="120" s="1"/>
  <c r="N20" i="122"/>
  <c r="N41" i="122" s="1"/>
  <c r="N20" i="121"/>
  <c r="N41" i="121" s="1"/>
  <c r="N20" i="119"/>
  <c r="N20" i="118"/>
  <c r="N41" i="118" s="1"/>
  <c r="N20" i="120"/>
  <c r="N41" i="120" s="1"/>
  <c r="T19" i="121"/>
  <c r="T40" i="121" s="1"/>
  <c r="T19" i="122"/>
  <c r="T40" i="122" s="1"/>
  <c r="T19" i="119"/>
  <c r="T19" i="118"/>
  <c r="T40" i="118" s="1"/>
  <c r="T19" i="120"/>
  <c r="T40" i="120" s="1"/>
  <c r="N10" i="122"/>
  <c r="N31" i="122" s="1"/>
  <c r="N10" i="121"/>
  <c r="N31" i="121" s="1"/>
  <c r="N10" i="119"/>
  <c r="N10" i="118"/>
  <c r="N31" i="118" s="1"/>
  <c r="N10" i="120"/>
  <c r="N31" i="120" s="1"/>
  <c r="T20" i="122"/>
  <c r="T41" i="122" s="1"/>
  <c r="T20" i="121"/>
  <c r="T41" i="121" s="1"/>
  <c r="T20" i="119"/>
  <c r="T20" i="118"/>
  <c r="T41" i="118" s="1"/>
  <c r="T20" i="120"/>
  <c r="T41" i="120" s="1"/>
  <c r="T10" i="121"/>
  <c r="T31" i="121" s="1"/>
  <c r="T10" i="122"/>
  <c r="T31" i="122" s="1"/>
  <c r="T10" i="119"/>
  <c r="T10" i="118"/>
  <c r="T31" i="118" s="1"/>
  <c r="T10" i="120"/>
  <c r="T31" i="120" s="1"/>
  <c r="T13" i="121"/>
  <c r="T34" i="121" s="1"/>
  <c r="T13" i="122"/>
  <c r="T34" i="122" s="1"/>
  <c r="T13" i="119"/>
  <c r="T13" i="118"/>
  <c r="T34" i="118" s="1"/>
  <c r="T13" i="120"/>
  <c r="T34" i="120" s="1"/>
  <c r="N19" i="122"/>
  <c r="N40" i="122" s="1"/>
  <c r="N19" i="121"/>
  <c r="N40" i="121" s="1"/>
  <c r="N19" i="119"/>
  <c r="N19" i="118"/>
  <c r="N40" i="118" s="1"/>
  <c r="N19" i="120"/>
  <c r="N40" i="120" s="1"/>
  <c r="T21" i="121"/>
  <c r="T42" i="121" s="1"/>
  <c r="T21" i="122"/>
  <c r="T42" i="122" s="1"/>
  <c r="T21" i="119"/>
  <c r="T21" i="118"/>
  <c r="T42" i="118" s="1"/>
  <c r="T21" i="120"/>
  <c r="T42" i="120" s="1"/>
  <c r="N13" i="122"/>
  <c r="N34" i="122" s="1"/>
  <c r="N13" i="121"/>
  <c r="N34" i="121" s="1"/>
  <c r="N13" i="119"/>
  <c r="N13" i="118"/>
  <c r="N34" i="118" s="1"/>
  <c r="N13" i="120"/>
  <c r="N34" i="120" s="1"/>
  <c r="N16" i="122"/>
  <c r="N37" i="122" s="1"/>
  <c r="N16" i="121"/>
  <c r="N37" i="121" s="1"/>
  <c r="N16" i="119"/>
  <c r="N16" i="118"/>
  <c r="N37" i="118" s="1"/>
  <c r="N16" i="120"/>
  <c r="N37" i="120" s="1"/>
  <c r="X8" i="8"/>
  <c r="Q7" i="115" s="1"/>
  <c r="X19" i="8"/>
  <c r="Q18" i="115" s="1"/>
  <c r="X13" i="8"/>
  <c r="Q12" i="115" s="1"/>
  <c r="X16" i="8"/>
  <c r="Q15" i="115" s="1"/>
  <c r="X10" i="8"/>
  <c r="Q9" i="115" s="1"/>
  <c r="B6" i="115"/>
  <c r="Q12" i="114" l="1"/>
  <c r="Q33" i="114" s="1"/>
  <c r="Q12" i="117"/>
  <c r="Q33" i="117" s="1"/>
  <c r="Q12" i="113"/>
  <c r="Q33" i="113" s="1"/>
  <c r="Q12" i="116"/>
  <c r="Q33" i="116" s="1"/>
  <c r="B6" i="114"/>
  <c r="B6" i="117"/>
  <c r="B27" i="117" s="1"/>
  <c r="B6" i="113"/>
  <c r="B6" i="116"/>
  <c r="Q18" i="114"/>
  <c r="Q39" i="114" s="1"/>
  <c r="Q18" i="117"/>
  <c r="Q39" i="117" s="1"/>
  <c r="Q18" i="113"/>
  <c r="Q39" i="113" s="1"/>
  <c r="Q18" i="116"/>
  <c r="Q39" i="116" s="1"/>
  <c r="Q9" i="114"/>
  <c r="Q30" i="114" s="1"/>
  <c r="Q9" i="117"/>
  <c r="Q30" i="117" s="1"/>
  <c r="Q9" i="113"/>
  <c r="Q30" i="113" s="1"/>
  <c r="Q9" i="116"/>
  <c r="Q30" i="116" s="1"/>
  <c r="Q7" i="114"/>
  <c r="Q28" i="114" s="1"/>
  <c r="Q7" i="117"/>
  <c r="Q28" i="117" s="1"/>
  <c r="Q7" i="113"/>
  <c r="Q28" i="113" s="1"/>
  <c r="Q7" i="116"/>
  <c r="Q28" i="116" s="1"/>
  <c r="Q15" i="114"/>
  <c r="Q36" i="114" s="1"/>
  <c r="Q15" i="117"/>
  <c r="Q36" i="117" s="1"/>
  <c r="Q15" i="113"/>
  <c r="Q36" i="113" s="1"/>
  <c r="Q15" i="116"/>
  <c r="Q36" i="116" s="1"/>
  <c r="I6" i="90"/>
  <c r="I27" i="90" s="1"/>
  <c r="I6" i="104"/>
  <c r="I27" i="104" s="1"/>
  <c r="I6" i="105"/>
  <c r="I27" i="105" s="1"/>
  <c r="I6" i="88"/>
  <c r="I27" i="88" s="1"/>
  <c r="I7" i="87"/>
  <c r="I29" i="87" s="1"/>
  <c r="I7" i="102"/>
  <c r="I29" i="102" s="1"/>
  <c r="I7" i="103"/>
  <c r="I29" i="103" s="1"/>
  <c r="I7" i="51"/>
  <c r="I29" i="51" s="1"/>
  <c r="X9" i="90"/>
  <c r="X30" i="90" s="1"/>
  <c r="X9" i="104"/>
  <c r="X30" i="104" s="1"/>
  <c r="X9" i="105"/>
  <c r="X30" i="105" s="1"/>
  <c r="X9" i="88"/>
  <c r="X30" i="88" s="1"/>
  <c r="X10" i="102"/>
  <c r="X32" i="102" s="1"/>
  <c r="X10" i="103"/>
  <c r="X32" i="103" s="1"/>
  <c r="X10" i="87"/>
  <c r="X32" i="87" s="1"/>
  <c r="X10" i="51"/>
  <c r="X32" i="51" s="1"/>
  <c r="X7" i="90"/>
  <c r="X28" i="90" s="1"/>
  <c r="X7" i="104"/>
  <c r="X28" i="104" s="1"/>
  <c r="X7" i="105"/>
  <c r="X28" i="105" s="1"/>
  <c r="X7" i="88"/>
  <c r="X28" i="88" s="1"/>
  <c r="X8" i="102"/>
  <c r="X30" i="102" s="1"/>
  <c r="X8" i="103"/>
  <c r="X30" i="103" s="1"/>
  <c r="X8" i="87"/>
  <c r="X30" i="87" s="1"/>
  <c r="X8" i="51"/>
  <c r="X30" i="51" s="1"/>
  <c r="X12" i="90"/>
  <c r="X33" i="90" s="1"/>
  <c r="X12" i="104"/>
  <c r="X33" i="104" s="1"/>
  <c r="X12" i="105"/>
  <c r="X33" i="105" s="1"/>
  <c r="X13" i="87"/>
  <c r="X35" i="87" s="1"/>
  <c r="X13" i="103"/>
  <c r="X35" i="103" s="1"/>
  <c r="X12" i="88"/>
  <c r="X33" i="88" s="1"/>
  <c r="X13" i="51"/>
  <c r="X35" i="51" s="1"/>
  <c r="X13" i="102"/>
  <c r="X35" i="102" s="1"/>
  <c r="X18" i="90"/>
  <c r="X39" i="90" s="1"/>
  <c r="X18" i="104"/>
  <c r="X39" i="104" s="1"/>
  <c r="X18" i="105"/>
  <c r="X39" i="105" s="1"/>
  <c r="X19" i="87"/>
  <c r="X41" i="87" s="1"/>
  <c r="X19" i="103"/>
  <c r="X41" i="103" s="1"/>
  <c r="X18" i="88"/>
  <c r="X39" i="88" s="1"/>
  <c r="X19" i="51"/>
  <c r="X41" i="51" s="1"/>
  <c r="X19" i="102"/>
  <c r="X41" i="102" s="1"/>
  <c r="X15" i="90"/>
  <c r="X36" i="90" s="1"/>
  <c r="X15" i="104"/>
  <c r="X36" i="104" s="1"/>
  <c r="X15" i="105"/>
  <c r="X36" i="105" s="1"/>
  <c r="X15" i="88"/>
  <c r="X36" i="88" s="1"/>
  <c r="X16" i="102"/>
  <c r="X38" i="102" s="1"/>
  <c r="X16" i="103"/>
  <c r="X38" i="103" s="1"/>
  <c r="X16" i="87"/>
  <c r="X38" i="87" s="1"/>
  <c r="X16" i="51"/>
  <c r="X38" i="51" s="1"/>
  <c r="X11" i="8"/>
  <c r="Q10" i="115" s="1"/>
  <c r="X17" i="8"/>
  <c r="Q16" i="115" s="1"/>
  <c r="X14" i="8"/>
  <c r="Q13" i="115" s="1"/>
  <c r="X20" i="8"/>
  <c r="Q19" i="115" s="1"/>
  <c r="X21" i="8"/>
  <c r="Q20" i="115" s="1"/>
  <c r="X22" i="8"/>
  <c r="Q21" i="115" s="1"/>
  <c r="I10" i="8"/>
  <c r="B9" i="115" s="1"/>
  <c r="I8" i="8"/>
  <c r="B7" i="115" s="1"/>
  <c r="I19" i="8"/>
  <c r="B18" i="115" s="1"/>
  <c r="I13" i="8"/>
  <c r="B12" i="115" s="1"/>
  <c r="I16" i="8"/>
  <c r="B15" i="115" s="1"/>
  <c r="M6" i="115"/>
  <c r="N6" i="115"/>
  <c r="O6" i="115"/>
  <c r="P6" i="115"/>
  <c r="R6" i="115"/>
  <c r="S6" i="115"/>
  <c r="R6" i="114" l="1"/>
  <c r="R27" i="114" s="1"/>
  <c r="R6" i="117"/>
  <c r="R27" i="117" s="1"/>
  <c r="R6" i="113"/>
  <c r="R27" i="113" s="1"/>
  <c r="R6" i="116"/>
  <c r="R27" i="116" s="1"/>
  <c r="O6" i="114"/>
  <c r="O27" i="114" s="1"/>
  <c r="O6" i="117"/>
  <c r="O27" i="117" s="1"/>
  <c r="O6" i="113"/>
  <c r="O27" i="113" s="1"/>
  <c r="O6" i="116"/>
  <c r="O27" i="116" s="1"/>
  <c r="B12" i="114"/>
  <c r="B12" i="117"/>
  <c r="B33" i="117" s="1"/>
  <c r="B12" i="113"/>
  <c r="B12" i="116"/>
  <c r="Q21" i="114"/>
  <c r="Q42" i="114" s="1"/>
  <c r="Q21" i="117"/>
  <c r="Q42" i="117" s="1"/>
  <c r="Q21" i="113"/>
  <c r="Q42" i="113" s="1"/>
  <c r="Q21" i="116"/>
  <c r="Q42" i="116" s="1"/>
  <c r="Q16" i="114"/>
  <c r="Q37" i="114" s="1"/>
  <c r="Q16" i="117"/>
  <c r="Q37" i="117" s="1"/>
  <c r="Q16" i="113"/>
  <c r="Q37" i="113" s="1"/>
  <c r="Q16" i="116"/>
  <c r="Q37" i="116" s="1"/>
  <c r="N6" i="114"/>
  <c r="N27" i="114" s="1"/>
  <c r="N6" i="117"/>
  <c r="N27" i="117" s="1"/>
  <c r="N6" i="113"/>
  <c r="N27" i="113" s="1"/>
  <c r="N6" i="116"/>
  <c r="N27" i="116" s="1"/>
  <c r="B18" i="114"/>
  <c r="B18" i="117"/>
  <c r="B39" i="117" s="1"/>
  <c r="B18" i="113"/>
  <c r="B18" i="116"/>
  <c r="Q20" i="114"/>
  <c r="Q41" i="114" s="1"/>
  <c r="Q20" i="117"/>
  <c r="Q41" i="117" s="1"/>
  <c r="Q20" i="113"/>
  <c r="Q41" i="113" s="1"/>
  <c r="Q20" i="116"/>
  <c r="Q41" i="116" s="1"/>
  <c r="Q10" i="114"/>
  <c r="Q31" i="114" s="1"/>
  <c r="Q10" i="117"/>
  <c r="Q31" i="117" s="1"/>
  <c r="Q10" i="113"/>
  <c r="Q31" i="113" s="1"/>
  <c r="Q10" i="116"/>
  <c r="Q31" i="116" s="1"/>
  <c r="M6" i="114"/>
  <c r="M27" i="114" s="1"/>
  <c r="M6" i="117"/>
  <c r="M27" i="117" s="1"/>
  <c r="M6" i="113"/>
  <c r="M27" i="113" s="1"/>
  <c r="M6" i="116"/>
  <c r="M27" i="116" s="1"/>
  <c r="B7" i="114"/>
  <c r="B7" i="117"/>
  <c r="B28" i="117" s="1"/>
  <c r="B7" i="113"/>
  <c r="B7" i="116"/>
  <c r="Q19" i="114"/>
  <c r="Q40" i="114" s="1"/>
  <c r="Q19" i="117"/>
  <c r="Q40" i="117" s="1"/>
  <c r="Q19" i="113"/>
  <c r="Q40" i="113" s="1"/>
  <c r="Q19" i="116"/>
  <c r="Q40" i="116" s="1"/>
  <c r="S6" i="114"/>
  <c r="S27" i="114" s="1"/>
  <c r="S6" i="117"/>
  <c r="S27" i="117" s="1"/>
  <c r="S6" i="113"/>
  <c r="S27" i="113" s="1"/>
  <c r="S6" i="116"/>
  <c r="S27" i="116" s="1"/>
  <c r="P6" i="114"/>
  <c r="P27" i="114" s="1"/>
  <c r="P6" i="117"/>
  <c r="P27" i="117" s="1"/>
  <c r="P6" i="113"/>
  <c r="P27" i="113" s="1"/>
  <c r="P6" i="116"/>
  <c r="P27" i="116" s="1"/>
  <c r="B15" i="114"/>
  <c r="B15" i="117"/>
  <c r="B36" i="117" s="1"/>
  <c r="B15" i="113"/>
  <c r="B15" i="116"/>
  <c r="B9" i="114"/>
  <c r="B9" i="117"/>
  <c r="B30" i="117" s="1"/>
  <c r="B9" i="113"/>
  <c r="B9" i="116"/>
  <c r="Q13" i="114"/>
  <c r="Q34" i="114" s="1"/>
  <c r="Q13" i="117"/>
  <c r="Q34" i="117" s="1"/>
  <c r="Q13" i="113"/>
  <c r="Q34" i="113" s="1"/>
  <c r="Q13" i="116"/>
  <c r="Q34" i="116" s="1"/>
  <c r="Z6" i="90"/>
  <c r="Z27" i="90" s="1"/>
  <c r="Z6" i="104"/>
  <c r="Z27" i="104" s="1"/>
  <c r="Z6" i="105"/>
  <c r="Z27" i="105" s="1"/>
  <c r="Z6" i="88"/>
  <c r="Z27" i="88" s="1"/>
  <c r="Z7" i="87"/>
  <c r="Z29" i="87" s="1"/>
  <c r="Z7" i="102"/>
  <c r="Z29" i="102" s="1"/>
  <c r="Z7" i="103"/>
  <c r="Z29" i="103" s="1"/>
  <c r="Z7" i="51"/>
  <c r="Z29" i="51" s="1"/>
  <c r="Y6" i="90"/>
  <c r="Y27" i="90" s="1"/>
  <c r="Y6" i="104"/>
  <c r="Y27" i="104" s="1"/>
  <c r="Y6" i="105"/>
  <c r="Y27" i="105" s="1"/>
  <c r="Y6" i="88"/>
  <c r="Y27" i="88" s="1"/>
  <c r="Y7" i="87"/>
  <c r="Y29" i="87" s="1"/>
  <c r="Y7" i="102"/>
  <c r="Y29" i="102" s="1"/>
  <c r="Y7" i="103"/>
  <c r="Y29" i="103" s="1"/>
  <c r="Y7" i="51"/>
  <c r="Y29" i="51" s="1"/>
  <c r="T6" i="90"/>
  <c r="T27" i="90" s="1"/>
  <c r="T6" i="104"/>
  <c r="T27" i="104" s="1"/>
  <c r="T6" i="105"/>
  <c r="T27" i="105" s="1"/>
  <c r="T7" i="87"/>
  <c r="T29" i="87" s="1"/>
  <c r="T7" i="103"/>
  <c r="T29" i="103" s="1"/>
  <c r="T6" i="88"/>
  <c r="T27" i="88" s="1"/>
  <c r="T7" i="102"/>
  <c r="T29" i="102" s="1"/>
  <c r="T7" i="51"/>
  <c r="T29" i="51" s="1"/>
  <c r="I7" i="90"/>
  <c r="I28" i="90" s="1"/>
  <c r="I7" i="104"/>
  <c r="I28" i="104" s="1"/>
  <c r="I7" i="105"/>
  <c r="I28" i="105" s="1"/>
  <c r="I7" i="88"/>
  <c r="I28" i="88" s="1"/>
  <c r="I8" i="87"/>
  <c r="I30" i="87" s="1"/>
  <c r="I8" i="102"/>
  <c r="I30" i="102" s="1"/>
  <c r="I8" i="103"/>
  <c r="I30" i="103" s="1"/>
  <c r="I8" i="51"/>
  <c r="I30" i="51" s="1"/>
  <c r="X19" i="90"/>
  <c r="X40" i="90" s="1"/>
  <c r="X19" i="104"/>
  <c r="X40" i="104" s="1"/>
  <c r="X19" i="105"/>
  <c r="X40" i="105" s="1"/>
  <c r="X19" i="88"/>
  <c r="X40" i="88" s="1"/>
  <c r="X20" i="103"/>
  <c r="X42" i="103" s="1"/>
  <c r="X20" i="51"/>
  <c r="X42" i="51" s="1"/>
  <c r="X20" i="87"/>
  <c r="X42" i="87" s="1"/>
  <c r="X20" i="102"/>
  <c r="X42" i="102" s="1"/>
  <c r="V6" i="90"/>
  <c r="V27" i="90" s="1"/>
  <c r="V6" i="104"/>
  <c r="V27" i="104" s="1"/>
  <c r="V6" i="105"/>
  <c r="V27" i="105" s="1"/>
  <c r="V6" i="88"/>
  <c r="V27" i="88" s="1"/>
  <c r="V7" i="87"/>
  <c r="V29" i="87" s="1"/>
  <c r="V7" i="102"/>
  <c r="V29" i="102" s="1"/>
  <c r="V7" i="51"/>
  <c r="V29" i="51" s="1"/>
  <c r="V7" i="103"/>
  <c r="V29" i="103" s="1"/>
  <c r="I12" i="90"/>
  <c r="I33" i="90" s="1"/>
  <c r="I12" i="104"/>
  <c r="I33" i="104" s="1"/>
  <c r="I12" i="105"/>
  <c r="I33" i="105" s="1"/>
  <c r="I12" i="88"/>
  <c r="I33" i="88" s="1"/>
  <c r="I13" i="87"/>
  <c r="I35" i="87" s="1"/>
  <c r="I13" i="103"/>
  <c r="I35" i="103" s="1"/>
  <c r="I13" i="51"/>
  <c r="I35" i="51" s="1"/>
  <c r="I13" i="102"/>
  <c r="I35" i="102" s="1"/>
  <c r="X21" i="90"/>
  <c r="X42" i="90" s="1"/>
  <c r="X21" i="104"/>
  <c r="X42" i="104" s="1"/>
  <c r="X21" i="105"/>
  <c r="X42" i="105" s="1"/>
  <c r="X22" i="103"/>
  <c r="X44" i="103" s="1"/>
  <c r="X22" i="102"/>
  <c r="X44" i="102" s="1"/>
  <c r="X21" i="88"/>
  <c r="X42" i="88" s="1"/>
  <c r="X22" i="51"/>
  <c r="X44" i="51" s="1"/>
  <c r="X22" i="87"/>
  <c r="X44" i="87" s="1"/>
  <c r="X16" i="90"/>
  <c r="X37" i="90" s="1"/>
  <c r="X16" i="104"/>
  <c r="X37" i="104" s="1"/>
  <c r="X16" i="105"/>
  <c r="X37" i="105" s="1"/>
  <c r="X17" i="87"/>
  <c r="X39" i="87" s="1"/>
  <c r="X17" i="103"/>
  <c r="X39" i="103" s="1"/>
  <c r="X17" i="102"/>
  <c r="X39" i="102" s="1"/>
  <c r="X16" i="88"/>
  <c r="X37" i="88" s="1"/>
  <c r="X17" i="51"/>
  <c r="X39" i="51" s="1"/>
  <c r="U6" i="90"/>
  <c r="U27" i="90" s="1"/>
  <c r="U6" i="104"/>
  <c r="U27" i="104" s="1"/>
  <c r="U6" i="105"/>
  <c r="U27" i="105" s="1"/>
  <c r="U6" i="88"/>
  <c r="U27" i="88" s="1"/>
  <c r="U7" i="87"/>
  <c r="U29" i="87" s="1"/>
  <c r="U7" i="51"/>
  <c r="U29" i="51" s="1"/>
  <c r="U7" i="102"/>
  <c r="U29" i="102" s="1"/>
  <c r="U7" i="103"/>
  <c r="U29" i="103" s="1"/>
  <c r="I18" i="90"/>
  <c r="I39" i="90" s="1"/>
  <c r="I18" i="104"/>
  <c r="I39" i="104" s="1"/>
  <c r="I18" i="105"/>
  <c r="I39" i="105" s="1"/>
  <c r="I18" i="88"/>
  <c r="I39" i="88" s="1"/>
  <c r="I19" i="87"/>
  <c r="I41" i="87" s="1"/>
  <c r="I19" i="103"/>
  <c r="I41" i="103" s="1"/>
  <c r="I19" i="51"/>
  <c r="I41" i="51" s="1"/>
  <c r="I19" i="102"/>
  <c r="I41" i="102" s="1"/>
  <c r="X20" i="90"/>
  <c r="X41" i="90" s="1"/>
  <c r="X20" i="104"/>
  <c r="X41" i="104" s="1"/>
  <c r="X20" i="105"/>
  <c r="X41" i="105" s="1"/>
  <c r="X20" i="88"/>
  <c r="X41" i="88" s="1"/>
  <c r="X21" i="102"/>
  <c r="X43" i="102" s="1"/>
  <c r="X21" i="103"/>
  <c r="X43" i="103" s="1"/>
  <c r="X21" i="51"/>
  <c r="X43" i="51" s="1"/>
  <c r="X21" i="87"/>
  <c r="X43" i="87" s="1"/>
  <c r="X10" i="90"/>
  <c r="X31" i="90" s="1"/>
  <c r="X10" i="104"/>
  <c r="X31" i="104" s="1"/>
  <c r="X10" i="105"/>
  <c r="X31" i="105" s="1"/>
  <c r="X11" i="87"/>
  <c r="X33" i="87" s="1"/>
  <c r="X11" i="103"/>
  <c r="X33" i="103" s="1"/>
  <c r="X11" i="102"/>
  <c r="X33" i="102" s="1"/>
  <c r="X10" i="88"/>
  <c r="X31" i="88" s="1"/>
  <c r="X11" i="51"/>
  <c r="X33" i="51" s="1"/>
  <c r="W6" i="90"/>
  <c r="W27" i="90" s="1"/>
  <c r="W6" i="104"/>
  <c r="W27" i="104" s="1"/>
  <c r="W6" i="105"/>
  <c r="W27" i="105" s="1"/>
  <c r="W6" i="88"/>
  <c r="W27" i="88" s="1"/>
  <c r="W7" i="87"/>
  <c r="W29" i="87" s="1"/>
  <c r="W7" i="102"/>
  <c r="W29" i="102" s="1"/>
  <c r="W7" i="103"/>
  <c r="W29" i="103" s="1"/>
  <c r="W7" i="51"/>
  <c r="W29" i="51" s="1"/>
  <c r="I15" i="90"/>
  <c r="I36" i="90" s="1"/>
  <c r="I15" i="104"/>
  <c r="I36" i="104" s="1"/>
  <c r="I15" i="105"/>
  <c r="I36" i="105" s="1"/>
  <c r="I15" i="88"/>
  <c r="I36" i="88" s="1"/>
  <c r="I16" i="87"/>
  <c r="I38" i="87" s="1"/>
  <c r="I16" i="102"/>
  <c r="I38" i="102" s="1"/>
  <c r="I16" i="103"/>
  <c r="I38" i="103" s="1"/>
  <c r="I16" i="51"/>
  <c r="I38" i="51" s="1"/>
  <c r="I9" i="90"/>
  <c r="I30" i="90" s="1"/>
  <c r="I9" i="104"/>
  <c r="I30" i="104" s="1"/>
  <c r="I9" i="105"/>
  <c r="I30" i="105" s="1"/>
  <c r="I9" i="88"/>
  <c r="I30" i="88" s="1"/>
  <c r="I10" i="87"/>
  <c r="I32" i="87" s="1"/>
  <c r="I10" i="102"/>
  <c r="I32" i="102" s="1"/>
  <c r="I10" i="103"/>
  <c r="I32" i="103" s="1"/>
  <c r="I10" i="51"/>
  <c r="I32" i="51" s="1"/>
  <c r="X13" i="90"/>
  <c r="X34" i="90" s="1"/>
  <c r="X13" i="104"/>
  <c r="X34" i="104" s="1"/>
  <c r="X13" i="105"/>
  <c r="X34" i="105" s="1"/>
  <c r="X13" i="88"/>
  <c r="X34" i="88" s="1"/>
  <c r="X14" i="103"/>
  <c r="X36" i="103" s="1"/>
  <c r="X14" i="87"/>
  <c r="X36" i="87" s="1"/>
  <c r="X14" i="51"/>
  <c r="X36" i="51" s="1"/>
  <c r="X14" i="102"/>
  <c r="X36" i="102" s="1"/>
  <c r="V13" i="8"/>
  <c r="O12" i="115" s="1"/>
  <c r="V8" i="8"/>
  <c r="O7" i="115" s="1"/>
  <c r="V19" i="8"/>
  <c r="O18" i="115" s="1"/>
  <c r="Y10" i="8"/>
  <c r="R9" i="115" s="1"/>
  <c r="V10" i="8"/>
  <c r="O9" i="115" s="1"/>
  <c r="I17" i="8"/>
  <c r="B16" i="115" s="1"/>
  <c r="Y19" i="8"/>
  <c r="R18" i="115" s="1"/>
  <c r="Z10" i="8"/>
  <c r="S9" i="115" s="1"/>
  <c r="U8" i="8"/>
  <c r="N7" i="115" s="1"/>
  <c r="I14" i="8"/>
  <c r="B13" i="115" s="1"/>
  <c r="I11" i="8"/>
  <c r="B10" i="115" s="1"/>
  <c r="I21" i="8"/>
  <c r="B20" i="115" s="1"/>
  <c r="I20" i="8"/>
  <c r="B19" i="115" s="1"/>
  <c r="I22" i="8"/>
  <c r="B21" i="115" s="1"/>
  <c r="V16" i="8"/>
  <c r="O15" i="115" s="1"/>
  <c r="Z16" i="8"/>
  <c r="S15" i="115" s="1"/>
  <c r="Z8" i="8"/>
  <c r="S7" i="115" s="1"/>
  <c r="U19" i="8"/>
  <c r="N18" i="115" s="1"/>
  <c r="U16" i="8"/>
  <c r="N15" i="115" s="1"/>
  <c r="U13" i="8"/>
  <c r="N12" i="115" s="1"/>
  <c r="U10" i="8"/>
  <c r="N9" i="115" s="1"/>
  <c r="Z19" i="8"/>
  <c r="S18" i="115" s="1"/>
  <c r="T19" i="8"/>
  <c r="M18" i="115" s="1"/>
  <c r="T16" i="8"/>
  <c r="M15" i="115" s="1"/>
  <c r="T13" i="8"/>
  <c r="M12" i="115" s="1"/>
  <c r="T10" i="8"/>
  <c r="M9" i="115" s="1"/>
  <c r="T8" i="8"/>
  <c r="M7" i="115" s="1"/>
  <c r="W10" i="8"/>
  <c r="P9" i="115" s="1"/>
  <c r="W19" i="8"/>
  <c r="P18" i="115" s="1"/>
  <c r="Y16" i="8"/>
  <c r="R15" i="115" s="1"/>
  <c r="Z13" i="8"/>
  <c r="S12" i="115" s="1"/>
  <c r="W16" i="8"/>
  <c r="P15" i="115" s="1"/>
  <c r="Y13" i="8"/>
  <c r="R12" i="115" s="1"/>
  <c r="Y8" i="8"/>
  <c r="R7" i="115" s="1"/>
  <c r="W8" i="8"/>
  <c r="P7" i="115" s="1"/>
  <c r="W13" i="8"/>
  <c r="P12" i="115" s="1"/>
  <c r="P12" i="114" l="1"/>
  <c r="P33" i="114" s="1"/>
  <c r="P12" i="117"/>
  <c r="P33" i="117" s="1"/>
  <c r="P12" i="113"/>
  <c r="P33" i="113" s="1"/>
  <c r="P12" i="116"/>
  <c r="P33" i="116" s="1"/>
  <c r="P7" i="114"/>
  <c r="P28" i="114" s="1"/>
  <c r="P7" i="117"/>
  <c r="P28" i="117" s="1"/>
  <c r="P7" i="113"/>
  <c r="P28" i="113" s="1"/>
  <c r="P7" i="116"/>
  <c r="P28" i="116" s="1"/>
  <c r="M18" i="114"/>
  <c r="M39" i="114" s="1"/>
  <c r="M18" i="117"/>
  <c r="M39" i="117" s="1"/>
  <c r="M18" i="113"/>
  <c r="M39" i="113" s="1"/>
  <c r="M18" i="116"/>
  <c r="M39" i="116" s="1"/>
  <c r="N15" i="114"/>
  <c r="N36" i="114" s="1"/>
  <c r="N15" i="117"/>
  <c r="N36" i="117" s="1"/>
  <c r="N15" i="113"/>
  <c r="N36" i="113" s="1"/>
  <c r="N15" i="116"/>
  <c r="N36" i="116" s="1"/>
  <c r="O15" i="114"/>
  <c r="O36" i="114" s="1"/>
  <c r="O15" i="117"/>
  <c r="O36" i="117" s="1"/>
  <c r="O15" i="113"/>
  <c r="O36" i="113" s="1"/>
  <c r="O15" i="116"/>
  <c r="O36" i="116" s="1"/>
  <c r="B10" i="114"/>
  <c r="B10" i="117"/>
  <c r="B31" i="117" s="1"/>
  <c r="B10" i="113"/>
  <c r="B10" i="116"/>
  <c r="R18" i="114"/>
  <c r="R39" i="114" s="1"/>
  <c r="R18" i="117"/>
  <c r="R39" i="117" s="1"/>
  <c r="R18" i="113"/>
  <c r="R39" i="113" s="1"/>
  <c r="R18" i="116"/>
  <c r="R39" i="116" s="1"/>
  <c r="O18" i="114"/>
  <c r="O39" i="114" s="1"/>
  <c r="O18" i="117"/>
  <c r="O39" i="117" s="1"/>
  <c r="O18" i="113"/>
  <c r="O39" i="113" s="1"/>
  <c r="O18" i="116"/>
  <c r="O39" i="116" s="1"/>
  <c r="P9" i="114"/>
  <c r="P30" i="114" s="1"/>
  <c r="P9" i="117"/>
  <c r="P30" i="117" s="1"/>
  <c r="P9" i="113"/>
  <c r="P30" i="113" s="1"/>
  <c r="P9" i="116"/>
  <c r="P30" i="116" s="1"/>
  <c r="S12" i="114"/>
  <c r="S33" i="114" s="1"/>
  <c r="S12" i="117"/>
  <c r="S33" i="117" s="1"/>
  <c r="S12" i="113"/>
  <c r="S33" i="113" s="1"/>
  <c r="S12" i="116"/>
  <c r="S33" i="116" s="1"/>
  <c r="R7" i="114"/>
  <c r="R28" i="114" s="1"/>
  <c r="R7" i="117"/>
  <c r="R28" i="117" s="1"/>
  <c r="R7" i="113"/>
  <c r="R28" i="113" s="1"/>
  <c r="R7" i="116"/>
  <c r="R28" i="116" s="1"/>
  <c r="R15" i="114"/>
  <c r="R36" i="114" s="1"/>
  <c r="R15" i="117"/>
  <c r="R36" i="117" s="1"/>
  <c r="R15" i="113"/>
  <c r="R36" i="113" s="1"/>
  <c r="R15" i="116"/>
  <c r="R36" i="116" s="1"/>
  <c r="M9" i="114"/>
  <c r="M30" i="114" s="1"/>
  <c r="M9" i="117"/>
  <c r="M30" i="117" s="1"/>
  <c r="M9" i="113"/>
  <c r="M30" i="113" s="1"/>
  <c r="M9" i="116"/>
  <c r="M30" i="116" s="1"/>
  <c r="S18" i="114"/>
  <c r="S39" i="114" s="1"/>
  <c r="S18" i="117"/>
  <c r="S39" i="117" s="1"/>
  <c r="S18" i="113"/>
  <c r="S39" i="113" s="1"/>
  <c r="S18" i="116"/>
  <c r="S39" i="116" s="1"/>
  <c r="N18" i="114"/>
  <c r="N39" i="114" s="1"/>
  <c r="N18" i="117"/>
  <c r="N39" i="117" s="1"/>
  <c r="N18" i="113"/>
  <c r="N39" i="113" s="1"/>
  <c r="N18" i="116"/>
  <c r="N39" i="116" s="1"/>
  <c r="B21" i="114"/>
  <c r="B21" i="117"/>
  <c r="B42" i="117" s="1"/>
  <c r="B21" i="113"/>
  <c r="B21" i="116"/>
  <c r="B13" i="114"/>
  <c r="B13" i="117"/>
  <c r="B34" i="117" s="1"/>
  <c r="B13" i="113"/>
  <c r="B13" i="116"/>
  <c r="B16" i="114"/>
  <c r="B16" i="117"/>
  <c r="B37" i="117" s="1"/>
  <c r="B16" i="113"/>
  <c r="B16" i="116"/>
  <c r="O7" i="114"/>
  <c r="O28" i="114" s="1"/>
  <c r="O7" i="117"/>
  <c r="O28" i="117" s="1"/>
  <c r="O7" i="113"/>
  <c r="O28" i="113" s="1"/>
  <c r="O7" i="116"/>
  <c r="O28" i="116" s="1"/>
  <c r="M15" i="114"/>
  <c r="M36" i="114" s="1"/>
  <c r="M15" i="117"/>
  <c r="M36" i="117" s="1"/>
  <c r="M15" i="113"/>
  <c r="M36" i="113" s="1"/>
  <c r="M15" i="116"/>
  <c r="M36" i="116" s="1"/>
  <c r="M7" i="114"/>
  <c r="M28" i="114" s="1"/>
  <c r="M7" i="117"/>
  <c r="M28" i="117" s="1"/>
  <c r="M7" i="113"/>
  <c r="M28" i="113" s="1"/>
  <c r="M7" i="116"/>
  <c r="M28" i="116" s="1"/>
  <c r="R12" i="114"/>
  <c r="R33" i="114" s="1"/>
  <c r="R12" i="117"/>
  <c r="R33" i="117" s="1"/>
  <c r="R12" i="113"/>
  <c r="R33" i="113" s="1"/>
  <c r="R12" i="116"/>
  <c r="R33" i="116" s="1"/>
  <c r="P18" i="114"/>
  <c r="P39" i="114" s="1"/>
  <c r="P18" i="117"/>
  <c r="P39" i="117" s="1"/>
  <c r="P18" i="113"/>
  <c r="P39" i="113" s="1"/>
  <c r="P18" i="116"/>
  <c r="P39" i="116" s="1"/>
  <c r="M12" i="114"/>
  <c r="M33" i="114" s="1"/>
  <c r="M12" i="117"/>
  <c r="M33" i="117" s="1"/>
  <c r="M12" i="113"/>
  <c r="M33" i="113" s="1"/>
  <c r="M12" i="116"/>
  <c r="M33" i="116" s="1"/>
  <c r="N9" i="114"/>
  <c r="N30" i="114" s="1"/>
  <c r="N9" i="117"/>
  <c r="N30" i="117" s="1"/>
  <c r="N9" i="113"/>
  <c r="N30" i="113" s="1"/>
  <c r="N9" i="116"/>
  <c r="N30" i="116" s="1"/>
  <c r="S7" i="114"/>
  <c r="S28" i="114" s="1"/>
  <c r="S7" i="117"/>
  <c r="S28" i="117" s="1"/>
  <c r="S7" i="113"/>
  <c r="S28" i="113" s="1"/>
  <c r="S7" i="116"/>
  <c r="S28" i="116" s="1"/>
  <c r="B19" i="114"/>
  <c r="B19" i="117"/>
  <c r="B40" i="117" s="1"/>
  <c r="B19" i="113"/>
  <c r="B19" i="116"/>
  <c r="N7" i="114"/>
  <c r="N28" i="114" s="1"/>
  <c r="N7" i="117"/>
  <c r="N28" i="117" s="1"/>
  <c r="N7" i="113"/>
  <c r="N28" i="113" s="1"/>
  <c r="N7" i="116"/>
  <c r="N28" i="116" s="1"/>
  <c r="O9" i="114"/>
  <c r="O30" i="114" s="1"/>
  <c r="O9" i="117"/>
  <c r="O30" i="117" s="1"/>
  <c r="O9" i="113"/>
  <c r="O30" i="113" s="1"/>
  <c r="O9" i="116"/>
  <c r="O30" i="116" s="1"/>
  <c r="O12" i="114"/>
  <c r="O33" i="114" s="1"/>
  <c r="O12" i="117"/>
  <c r="O33" i="117" s="1"/>
  <c r="O12" i="113"/>
  <c r="O33" i="113" s="1"/>
  <c r="O12" i="116"/>
  <c r="O33" i="116" s="1"/>
  <c r="P15" i="114"/>
  <c r="P36" i="114" s="1"/>
  <c r="P15" i="117"/>
  <c r="P36" i="117" s="1"/>
  <c r="P15" i="113"/>
  <c r="P36" i="113" s="1"/>
  <c r="P15" i="116"/>
  <c r="P36" i="116" s="1"/>
  <c r="N12" i="114"/>
  <c r="N33" i="114" s="1"/>
  <c r="N12" i="117"/>
  <c r="N33" i="117" s="1"/>
  <c r="N12" i="113"/>
  <c r="N33" i="113" s="1"/>
  <c r="N12" i="116"/>
  <c r="N33" i="116" s="1"/>
  <c r="S15" i="114"/>
  <c r="S36" i="114" s="1"/>
  <c r="S15" i="117"/>
  <c r="S36" i="117" s="1"/>
  <c r="S15" i="113"/>
  <c r="S36" i="113" s="1"/>
  <c r="S15" i="116"/>
  <c r="S36" i="116" s="1"/>
  <c r="B20" i="114"/>
  <c r="B20" i="117"/>
  <c r="B41" i="117" s="1"/>
  <c r="B20" i="113"/>
  <c r="B20" i="116"/>
  <c r="S9" i="114"/>
  <c r="S30" i="114" s="1"/>
  <c r="S9" i="117"/>
  <c r="S30" i="117" s="1"/>
  <c r="S9" i="113"/>
  <c r="S30" i="113" s="1"/>
  <c r="S9" i="116"/>
  <c r="S30" i="116" s="1"/>
  <c r="R9" i="114"/>
  <c r="R30" i="114" s="1"/>
  <c r="R9" i="117"/>
  <c r="R30" i="117" s="1"/>
  <c r="R9" i="113"/>
  <c r="R30" i="113" s="1"/>
  <c r="R9" i="116"/>
  <c r="R30" i="116" s="1"/>
  <c r="Z12" i="90"/>
  <c r="Z33" i="90" s="1"/>
  <c r="Z12" i="104"/>
  <c r="Z33" i="104" s="1"/>
  <c r="Z12" i="105"/>
  <c r="Z33" i="105" s="1"/>
  <c r="Z12" i="88"/>
  <c r="Z33" i="88" s="1"/>
  <c r="Z13" i="87"/>
  <c r="Z35" i="87" s="1"/>
  <c r="Z13" i="102"/>
  <c r="Z35" i="102" s="1"/>
  <c r="Z13" i="103"/>
  <c r="Z35" i="103" s="1"/>
  <c r="Z13" i="51"/>
  <c r="Z35" i="51" s="1"/>
  <c r="T18" i="90"/>
  <c r="T39" i="90" s="1"/>
  <c r="T18" i="104"/>
  <c r="T39" i="104" s="1"/>
  <c r="T18" i="105"/>
  <c r="T39" i="105" s="1"/>
  <c r="T19" i="87"/>
  <c r="T41" i="87" s="1"/>
  <c r="T18" i="88"/>
  <c r="T39" i="88" s="1"/>
  <c r="T19" i="102"/>
  <c r="T41" i="102" s="1"/>
  <c r="T19" i="103"/>
  <c r="T41" i="103" s="1"/>
  <c r="T19" i="51"/>
  <c r="T41" i="51" s="1"/>
  <c r="I10" i="90"/>
  <c r="I31" i="90" s="1"/>
  <c r="I10" i="104"/>
  <c r="I31" i="104" s="1"/>
  <c r="I10" i="105"/>
  <c r="I31" i="105" s="1"/>
  <c r="I10" i="88"/>
  <c r="I31" i="88" s="1"/>
  <c r="I11" i="87"/>
  <c r="I33" i="87" s="1"/>
  <c r="I11" i="102"/>
  <c r="I33" i="102" s="1"/>
  <c r="I11" i="103"/>
  <c r="I33" i="103" s="1"/>
  <c r="I11" i="51"/>
  <c r="I33" i="51" s="1"/>
  <c r="Y15" i="90"/>
  <c r="Y36" i="90" s="1"/>
  <c r="Y15" i="104"/>
  <c r="Y36" i="104" s="1"/>
  <c r="Y15" i="105"/>
  <c r="Y36" i="105" s="1"/>
  <c r="Y15" i="88"/>
  <c r="Y36" i="88" s="1"/>
  <c r="Y16" i="87"/>
  <c r="Y38" i="87" s="1"/>
  <c r="Y16" i="102"/>
  <c r="Y38" i="102" s="1"/>
  <c r="Y16" i="103"/>
  <c r="Y38" i="103" s="1"/>
  <c r="Y16" i="51"/>
  <c r="Y38" i="51" s="1"/>
  <c r="Z18" i="90"/>
  <c r="Z39" i="90" s="1"/>
  <c r="Z18" i="104"/>
  <c r="Z39" i="104" s="1"/>
  <c r="Z18" i="105"/>
  <c r="Z39" i="105" s="1"/>
  <c r="Z18" i="88"/>
  <c r="Z39" i="88" s="1"/>
  <c r="Z19" i="87"/>
  <c r="Z41" i="87" s="1"/>
  <c r="Z19" i="102"/>
  <c r="Z41" i="102" s="1"/>
  <c r="Z19" i="103"/>
  <c r="Z41" i="103" s="1"/>
  <c r="Z19" i="51"/>
  <c r="Z41" i="51" s="1"/>
  <c r="I21" i="90"/>
  <c r="I42" i="90" s="1"/>
  <c r="I21" i="104"/>
  <c r="I42" i="104" s="1"/>
  <c r="I21" i="105"/>
  <c r="I42" i="105" s="1"/>
  <c r="I21" i="88"/>
  <c r="I42" i="88" s="1"/>
  <c r="I22" i="87"/>
  <c r="I44" i="87" s="1"/>
  <c r="I22" i="102"/>
  <c r="I44" i="102" s="1"/>
  <c r="I22" i="103"/>
  <c r="I44" i="103" s="1"/>
  <c r="I22" i="51"/>
  <c r="I44" i="51" s="1"/>
  <c r="I13" i="90"/>
  <c r="I34" i="90" s="1"/>
  <c r="I13" i="104"/>
  <c r="I34" i="104" s="1"/>
  <c r="I13" i="105"/>
  <c r="I34" i="105" s="1"/>
  <c r="I13" i="88"/>
  <c r="I34" i="88" s="1"/>
  <c r="I14" i="87"/>
  <c r="I36" i="87" s="1"/>
  <c r="I14" i="102"/>
  <c r="I36" i="102" s="1"/>
  <c r="I14" i="103"/>
  <c r="I36" i="103" s="1"/>
  <c r="I14" i="51"/>
  <c r="I36" i="51" s="1"/>
  <c r="V7" i="90"/>
  <c r="V28" i="90" s="1"/>
  <c r="V7" i="104"/>
  <c r="V28" i="104" s="1"/>
  <c r="V7" i="105"/>
  <c r="V28" i="105" s="1"/>
  <c r="V7" i="88"/>
  <c r="V28" i="88" s="1"/>
  <c r="V8" i="87"/>
  <c r="V30" i="87" s="1"/>
  <c r="V8" i="102"/>
  <c r="V30" i="102" s="1"/>
  <c r="V8" i="51"/>
  <c r="V30" i="51" s="1"/>
  <c r="V8" i="103"/>
  <c r="V30" i="103" s="1"/>
  <c r="Y12" i="90"/>
  <c r="Y33" i="90" s="1"/>
  <c r="Y12" i="104"/>
  <c r="Y33" i="104" s="1"/>
  <c r="Y12" i="105"/>
  <c r="Y33" i="105" s="1"/>
  <c r="Y12" i="88"/>
  <c r="Y33" i="88" s="1"/>
  <c r="Y13" i="87"/>
  <c r="Y35" i="87" s="1"/>
  <c r="Y13" i="102"/>
  <c r="Y35" i="102" s="1"/>
  <c r="Y13" i="103"/>
  <c r="Y35" i="103" s="1"/>
  <c r="Y13" i="51"/>
  <c r="Y35" i="51" s="1"/>
  <c r="W18" i="90"/>
  <c r="W39" i="90" s="1"/>
  <c r="W18" i="104"/>
  <c r="W39" i="104" s="1"/>
  <c r="W18" i="105"/>
  <c r="W39" i="105" s="1"/>
  <c r="W18" i="88"/>
  <c r="W39" i="88" s="1"/>
  <c r="W19" i="87"/>
  <c r="W41" i="87" s="1"/>
  <c r="W19" i="102"/>
  <c r="W41" i="102" s="1"/>
  <c r="W19" i="103"/>
  <c r="W41" i="103" s="1"/>
  <c r="W19" i="51"/>
  <c r="W41" i="51" s="1"/>
  <c r="T12" i="90"/>
  <c r="T33" i="90" s="1"/>
  <c r="T12" i="104"/>
  <c r="T33" i="104" s="1"/>
  <c r="T12" i="105"/>
  <c r="T33" i="105" s="1"/>
  <c r="T13" i="87"/>
  <c r="T35" i="87" s="1"/>
  <c r="T12" i="88"/>
  <c r="T33" i="88" s="1"/>
  <c r="T13" i="102"/>
  <c r="T35" i="102" s="1"/>
  <c r="T13" i="103"/>
  <c r="T35" i="103" s="1"/>
  <c r="T13" i="51"/>
  <c r="T35" i="51" s="1"/>
  <c r="U9" i="90"/>
  <c r="U30" i="90" s="1"/>
  <c r="U9" i="104"/>
  <c r="U30" i="104" s="1"/>
  <c r="U9" i="105"/>
  <c r="U30" i="105" s="1"/>
  <c r="U9" i="88"/>
  <c r="U30" i="88" s="1"/>
  <c r="U10" i="87"/>
  <c r="U32" i="87" s="1"/>
  <c r="U10" i="102"/>
  <c r="U32" i="102" s="1"/>
  <c r="U10" i="51"/>
  <c r="U32" i="51" s="1"/>
  <c r="U10" i="103"/>
  <c r="U32" i="103" s="1"/>
  <c r="Z7" i="90"/>
  <c r="Z28" i="90" s="1"/>
  <c r="Z7" i="104"/>
  <c r="Z28" i="104" s="1"/>
  <c r="Z7" i="105"/>
  <c r="Z28" i="105" s="1"/>
  <c r="Z7" i="88"/>
  <c r="Z28" i="88" s="1"/>
  <c r="Z8" i="87"/>
  <c r="Z30" i="87" s="1"/>
  <c r="Z8" i="102"/>
  <c r="Z30" i="102" s="1"/>
  <c r="Z8" i="103"/>
  <c r="Z30" i="103" s="1"/>
  <c r="Z8" i="51"/>
  <c r="Z30" i="51" s="1"/>
  <c r="I19" i="90"/>
  <c r="I40" i="90" s="1"/>
  <c r="I19" i="104"/>
  <c r="I40" i="104" s="1"/>
  <c r="I19" i="105"/>
  <c r="I40" i="105" s="1"/>
  <c r="I19" i="88"/>
  <c r="I40" i="88" s="1"/>
  <c r="I20" i="87"/>
  <c r="I42" i="87" s="1"/>
  <c r="I20" i="102"/>
  <c r="I42" i="102" s="1"/>
  <c r="I20" i="103"/>
  <c r="I42" i="103" s="1"/>
  <c r="I20" i="51"/>
  <c r="I42" i="51" s="1"/>
  <c r="U7" i="90"/>
  <c r="U28" i="90" s="1"/>
  <c r="U7" i="104"/>
  <c r="U28" i="104" s="1"/>
  <c r="U7" i="105"/>
  <c r="U28" i="105" s="1"/>
  <c r="U7" i="88"/>
  <c r="U28" i="88" s="1"/>
  <c r="U8" i="87"/>
  <c r="U30" i="87" s="1"/>
  <c r="U8" i="102"/>
  <c r="U30" i="102" s="1"/>
  <c r="U8" i="51"/>
  <c r="U30" i="51" s="1"/>
  <c r="U8" i="103"/>
  <c r="U30" i="103" s="1"/>
  <c r="V9" i="90"/>
  <c r="V30" i="90" s="1"/>
  <c r="V9" i="104"/>
  <c r="V30" i="104" s="1"/>
  <c r="V9" i="105"/>
  <c r="V30" i="105" s="1"/>
  <c r="V9" i="88"/>
  <c r="V30" i="88" s="1"/>
  <c r="V10" i="87"/>
  <c r="V32" i="87" s="1"/>
  <c r="V10" i="102"/>
  <c r="V32" i="102" s="1"/>
  <c r="V10" i="51"/>
  <c r="V32" i="51" s="1"/>
  <c r="V10" i="103"/>
  <c r="V32" i="103" s="1"/>
  <c r="V12" i="90"/>
  <c r="V33" i="90" s="1"/>
  <c r="V12" i="104"/>
  <c r="V33" i="104" s="1"/>
  <c r="V12" i="105"/>
  <c r="V33" i="105" s="1"/>
  <c r="V12" i="88"/>
  <c r="V33" i="88" s="1"/>
  <c r="V13" i="87"/>
  <c r="V35" i="87" s="1"/>
  <c r="V13" i="102"/>
  <c r="V35" i="102" s="1"/>
  <c r="V13" i="51"/>
  <c r="V35" i="51" s="1"/>
  <c r="V13" i="103"/>
  <c r="V35" i="103" s="1"/>
  <c r="W7" i="90"/>
  <c r="W28" i="90" s="1"/>
  <c r="W7" i="104"/>
  <c r="W28" i="104" s="1"/>
  <c r="W7" i="105"/>
  <c r="W28" i="105" s="1"/>
  <c r="W7" i="88"/>
  <c r="W28" i="88" s="1"/>
  <c r="W8" i="87"/>
  <c r="W30" i="87" s="1"/>
  <c r="W8" i="102"/>
  <c r="W30" i="102" s="1"/>
  <c r="W8" i="103"/>
  <c r="W30" i="103" s="1"/>
  <c r="W8" i="51"/>
  <c r="W30" i="51" s="1"/>
  <c r="T7" i="90"/>
  <c r="T28" i="90" s="1"/>
  <c r="T7" i="104"/>
  <c r="T28" i="104" s="1"/>
  <c r="T7" i="105"/>
  <c r="T28" i="105" s="1"/>
  <c r="T7" i="88"/>
  <c r="T28" i="88" s="1"/>
  <c r="T8" i="87"/>
  <c r="T30" i="87" s="1"/>
  <c r="T8" i="103"/>
  <c r="T30" i="103" s="1"/>
  <c r="T8" i="51"/>
  <c r="T30" i="51" s="1"/>
  <c r="T8" i="102"/>
  <c r="T30" i="102" s="1"/>
  <c r="U15" i="90"/>
  <c r="U36" i="90" s="1"/>
  <c r="U15" i="104"/>
  <c r="U36" i="104" s="1"/>
  <c r="U15" i="105"/>
  <c r="U36" i="105" s="1"/>
  <c r="U15" i="88"/>
  <c r="U36" i="88" s="1"/>
  <c r="U16" i="87"/>
  <c r="U38" i="87" s="1"/>
  <c r="U16" i="102"/>
  <c r="U38" i="102" s="1"/>
  <c r="U16" i="103"/>
  <c r="U38" i="103" s="1"/>
  <c r="U16" i="51"/>
  <c r="U38" i="51" s="1"/>
  <c r="V15" i="90"/>
  <c r="V36" i="90" s="1"/>
  <c r="V15" i="104"/>
  <c r="V36" i="104" s="1"/>
  <c r="V15" i="105"/>
  <c r="V36" i="105" s="1"/>
  <c r="V15" i="88"/>
  <c r="V36" i="88" s="1"/>
  <c r="V16" i="87"/>
  <c r="V38" i="87" s="1"/>
  <c r="V16" i="102"/>
  <c r="V38" i="102" s="1"/>
  <c r="V16" i="51"/>
  <c r="V38" i="51" s="1"/>
  <c r="V16" i="103"/>
  <c r="V38" i="103" s="1"/>
  <c r="Y18" i="90"/>
  <c r="Y39" i="90" s="1"/>
  <c r="Y18" i="104"/>
  <c r="Y39" i="104" s="1"/>
  <c r="Y18" i="105"/>
  <c r="Y39" i="105" s="1"/>
  <c r="Y18" i="88"/>
  <c r="Y39" i="88" s="1"/>
  <c r="Y19" i="87"/>
  <c r="Y41" i="87" s="1"/>
  <c r="Y19" i="102"/>
  <c r="Y41" i="102" s="1"/>
  <c r="Y19" i="103"/>
  <c r="Y41" i="103" s="1"/>
  <c r="Y19" i="51"/>
  <c r="Y41" i="51" s="1"/>
  <c r="V18" i="90"/>
  <c r="V39" i="90" s="1"/>
  <c r="V18" i="104"/>
  <c r="V39" i="104" s="1"/>
  <c r="V18" i="105"/>
  <c r="V39" i="105" s="1"/>
  <c r="V18" i="88"/>
  <c r="V39" i="88" s="1"/>
  <c r="V19" i="87"/>
  <c r="V41" i="87" s="1"/>
  <c r="V19" i="102"/>
  <c r="V41" i="102" s="1"/>
  <c r="V19" i="51"/>
  <c r="V41" i="51" s="1"/>
  <c r="V19" i="103"/>
  <c r="V41" i="103" s="1"/>
  <c r="Y7" i="90"/>
  <c r="Y28" i="90" s="1"/>
  <c r="Y7" i="104"/>
  <c r="Y28" i="104" s="1"/>
  <c r="Y7" i="105"/>
  <c r="Y28" i="105" s="1"/>
  <c r="Y7" i="88"/>
  <c r="Y28" i="88" s="1"/>
  <c r="Y8" i="87"/>
  <c r="Y30" i="87" s="1"/>
  <c r="Y8" i="102"/>
  <c r="Y30" i="102" s="1"/>
  <c r="Y8" i="103"/>
  <c r="Y30" i="103" s="1"/>
  <c r="Y8" i="51"/>
  <c r="Y30" i="51" s="1"/>
  <c r="T9" i="90"/>
  <c r="T30" i="90" s="1"/>
  <c r="T9" i="104"/>
  <c r="T30" i="104" s="1"/>
  <c r="T9" i="105"/>
  <c r="T30" i="105" s="1"/>
  <c r="T9" i="88"/>
  <c r="T30" i="88" s="1"/>
  <c r="T10" i="87"/>
  <c r="T32" i="87" s="1"/>
  <c r="T10" i="103"/>
  <c r="T32" i="103" s="1"/>
  <c r="T10" i="51"/>
  <c r="T32" i="51" s="1"/>
  <c r="T10" i="102"/>
  <c r="T32" i="102" s="1"/>
  <c r="U18" i="90"/>
  <c r="U39" i="90" s="1"/>
  <c r="U18" i="104"/>
  <c r="U39" i="104" s="1"/>
  <c r="U18" i="105"/>
  <c r="U39" i="105" s="1"/>
  <c r="U18" i="88"/>
  <c r="U39" i="88" s="1"/>
  <c r="U19" i="87"/>
  <c r="U41" i="87" s="1"/>
  <c r="U19" i="102"/>
  <c r="U41" i="102" s="1"/>
  <c r="U19" i="51"/>
  <c r="U41" i="51" s="1"/>
  <c r="U19" i="103"/>
  <c r="U41" i="103" s="1"/>
  <c r="I16" i="90"/>
  <c r="I37" i="90" s="1"/>
  <c r="I16" i="104"/>
  <c r="I37" i="104" s="1"/>
  <c r="I16" i="105"/>
  <c r="I37" i="105" s="1"/>
  <c r="I16" i="88"/>
  <c r="I37" i="88" s="1"/>
  <c r="I17" i="87"/>
  <c r="I39" i="87" s="1"/>
  <c r="I17" i="102"/>
  <c r="I39" i="102" s="1"/>
  <c r="I17" i="103"/>
  <c r="I39" i="103" s="1"/>
  <c r="I17" i="51"/>
  <c r="I39" i="51" s="1"/>
  <c r="W12" i="90"/>
  <c r="W33" i="90" s="1"/>
  <c r="W12" i="104"/>
  <c r="W33" i="104" s="1"/>
  <c r="W12" i="105"/>
  <c r="W33" i="105" s="1"/>
  <c r="W12" i="88"/>
  <c r="W33" i="88" s="1"/>
  <c r="W13" i="87"/>
  <c r="W35" i="87" s="1"/>
  <c r="W13" i="102"/>
  <c r="W35" i="102" s="1"/>
  <c r="W13" i="103"/>
  <c r="W35" i="103" s="1"/>
  <c r="W13" i="51"/>
  <c r="W35" i="51" s="1"/>
  <c r="W15" i="90"/>
  <c r="W36" i="90" s="1"/>
  <c r="W15" i="104"/>
  <c r="W36" i="104" s="1"/>
  <c r="W15" i="88"/>
  <c r="W36" i="88" s="1"/>
  <c r="W16" i="87"/>
  <c r="W38" i="87" s="1"/>
  <c r="W16" i="102"/>
  <c r="W38" i="102" s="1"/>
  <c r="W15" i="105"/>
  <c r="W36" i="105" s="1"/>
  <c r="W16" i="103"/>
  <c r="W38" i="103" s="1"/>
  <c r="W16" i="51"/>
  <c r="W38" i="51" s="1"/>
  <c r="W9" i="90"/>
  <c r="W30" i="90" s="1"/>
  <c r="W9" i="104"/>
  <c r="W30" i="104" s="1"/>
  <c r="W9" i="105"/>
  <c r="W30" i="105" s="1"/>
  <c r="W9" i="88"/>
  <c r="W30" i="88" s="1"/>
  <c r="W10" i="87"/>
  <c r="W32" i="87" s="1"/>
  <c r="W10" i="102"/>
  <c r="W32" i="102" s="1"/>
  <c r="W10" i="103"/>
  <c r="W32" i="103" s="1"/>
  <c r="W10" i="51"/>
  <c r="W32" i="51" s="1"/>
  <c r="T15" i="90"/>
  <c r="T36" i="90" s="1"/>
  <c r="T15" i="104"/>
  <c r="T36" i="104" s="1"/>
  <c r="T15" i="105"/>
  <c r="T36" i="105" s="1"/>
  <c r="T15" i="88"/>
  <c r="T36" i="88" s="1"/>
  <c r="T16" i="87"/>
  <c r="T38" i="87" s="1"/>
  <c r="T16" i="103"/>
  <c r="T38" i="103" s="1"/>
  <c r="T16" i="51"/>
  <c r="T38" i="51" s="1"/>
  <c r="T16" i="102"/>
  <c r="T38" i="102" s="1"/>
  <c r="U12" i="90"/>
  <c r="U33" i="90" s="1"/>
  <c r="U12" i="104"/>
  <c r="U33" i="104" s="1"/>
  <c r="U12" i="105"/>
  <c r="U33" i="105" s="1"/>
  <c r="U12" i="88"/>
  <c r="U33" i="88" s="1"/>
  <c r="U13" i="87"/>
  <c r="U35" i="87" s="1"/>
  <c r="U13" i="102"/>
  <c r="U35" i="102" s="1"/>
  <c r="U13" i="103"/>
  <c r="U35" i="103" s="1"/>
  <c r="U13" i="51"/>
  <c r="U35" i="51" s="1"/>
  <c r="Z15" i="90"/>
  <c r="Z36" i="90" s="1"/>
  <c r="Z15" i="104"/>
  <c r="Z36" i="104" s="1"/>
  <c r="Z15" i="105"/>
  <c r="Z36" i="105" s="1"/>
  <c r="Z15" i="88"/>
  <c r="Z36" i="88" s="1"/>
  <c r="Z16" i="87"/>
  <c r="Z38" i="87" s="1"/>
  <c r="Z16" i="102"/>
  <c r="Z38" i="102" s="1"/>
  <c r="Z16" i="103"/>
  <c r="Z38" i="103" s="1"/>
  <c r="Z16" i="51"/>
  <c r="Z38" i="51" s="1"/>
  <c r="I20" i="90"/>
  <c r="I41" i="90" s="1"/>
  <c r="I20" i="104"/>
  <c r="I41" i="104" s="1"/>
  <c r="I20" i="105"/>
  <c r="I41" i="105" s="1"/>
  <c r="I20" i="88"/>
  <c r="I41" i="88" s="1"/>
  <c r="I21" i="102"/>
  <c r="I43" i="102" s="1"/>
  <c r="I21" i="103"/>
  <c r="I43" i="103" s="1"/>
  <c r="I21" i="51"/>
  <c r="I43" i="51" s="1"/>
  <c r="I21" i="87"/>
  <c r="I43" i="87" s="1"/>
  <c r="Z9" i="90"/>
  <c r="Z30" i="90" s="1"/>
  <c r="Z9" i="104"/>
  <c r="Z30" i="104" s="1"/>
  <c r="Z9" i="105"/>
  <c r="Z30" i="105" s="1"/>
  <c r="Z9" i="88"/>
  <c r="Z30" i="88" s="1"/>
  <c r="Z10" i="87"/>
  <c r="Z32" i="87" s="1"/>
  <c r="Z10" i="102"/>
  <c r="Z32" i="102" s="1"/>
  <c r="Z10" i="103"/>
  <c r="Z32" i="103" s="1"/>
  <c r="Z10" i="51"/>
  <c r="Z32" i="51" s="1"/>
  <c r="Y9" i="90"/>
  <c r="Y30" i="90" s="1"/>
  <c r="Y9" i="104"/>
  <c r="Y30" i="104" s="1"/>
  <c r="Y9" i="105"/>
  <c r="Y30" i="105" s="1"/>
  <c r="Y9" i="88"/>
  <c r="Y30" i="88" s="1"/>
  <c r="Y10" i="87"/>
  <c r="Y32" i="87" s="1"/>
  <c r="Y10" i="102"/>
  <c r="Y32" i="102" s="1"/>
  <c r="Y10" i="103"/>
  <c r="Y32" i="103" s="1"/>
  <c r="Y10" i="51"/>
  <c r="Y32" i="51" s="1"/>
  <c r="T21" i="8"/>
  <c r="M20" i="115" s="1"/>
  <c r="V14" i="8"/>
  <c r="O13" i="115" s="1"/>
  <c r="Z11" i="8"/>
  <c r="S10" i="115" s="1"/>
  <c r="V21" i="8"/>
  <c r="O20" i="115" s="1"/>
  <c r="V20" i="8"/>
  <c r="O19" i="115" s="1"/>
  <c r="V22" i="8"/>
  <c r="O21" i="115" s="1"/>
  <c r="T17" i="8"/>
  <c r="M16" i="115" s="1"/>
  <c r="V11" i="8"/>
  <c r="O10" i="115" s="1"/>
  <c r="T14" i="8"/>
  <c r="M13" i="115" s="1"/>
  <c r="Z21" i="8"/>
  <c r="S20" i="115" s="1"/>
  <c r="Y22" i="8"/>
  <c r="R21" i="115" s="1"/>
  <c r="Y11" i="8"/>
  <c r="R10" i="115" s="1"/>
  <c r="T20" i="8"/>
  <c r="M19" i="115" s="1"/>
  <c r="W20" i="8"/>
  <c r="P19" i="115" s="1"/>
  <c r="U11" i="8"/>
  <c r="N10" i="115" s="1"/>
  <c r="Y21" i="8"/>
  <c r="R20" i="115" s="1"/>
  <c r="Y20" i="8"/>
  <c r="R19" i="115" s="1"/>
  <c r="U14" i="8"/>
  <c r="N13" i="115" s="1"/>
  <c r="Z17" i="8"/>
  <c r="S16" i="115" s="1"/>
  <c r="V17" i="8"/>
  <c r="O16" i="115" s="1"/>
  <c r="T22" i="8"/>
  <c r="M21" i="115" s="1"/>
  <c r="U20" i="8"/>
  <c r="N19" i="115" s="1"/>
  <c r="T11" i="8"/>
  <c r="M10" i="115" s="1"/>
  <c r="U17" i="8"/>
  <c r="N16" i="115" s="1"/>
  <c r="U21" i="8"/>
  <c r="N20" i="115" s="1"/>
  <c r="U22" i="8"/>
  <c r="N21" i="115" s="1"/>
  <c r="Z20" i="8"/>
  <c r="S19" i="115" s="1"/>
  <c r="Z22" i="8"/>
  <c r="S21" i="115" s="1"/>
  <c r="W14" i="8"/>
  <c r="P13" i="115" s="1"/>
  <c r="Y17" i="8"/>
  <c r="R16" i="115" s="1"/>
  <c r="W11" i="8"/>
  <c r="P10" i="115" s="1"/>
  <c r="Y14" i="8"/>
  <c r="R13" i="115" s="1"/>
  <c r="W22" i="8"/>
  <c r="P21" i="115" s="1"/>
  <c r="W21" i="8"/>
  <c r="P20" i="115" s="1"/>
  <c r="W17" i="8"/>
  <c r="P16" i="115" s="1"/>
  <c r="Z14" i="8"/>
  <c r="S13" i="115" s="1"/>
  <c r="P21" i="114" l="1"/>
  <c r="P42" i="114" s="1"/>
  <c r="P21" i="117"/>
  <c r="P42" i="117" s="1"/>
  <c r="P21" i="113"/>
  <c r="P42" i="113" s="1"/>
  <c r="P21" i="116"/>
  <c r="P42" i="116" s="1"/>
  <c r="S13" i="114"/>
  <c r="S34" i="114" s="1"/>
  <c r="S13" i="117"/>
  <c r="S34" i="117" s="1"/>
  <c r="S13" i="113"/>
  <c r="S34" i="113" s="1"/>
  <c r="S13" i="116"/>
  <c r="S34" i="116" s="1"/>
  <c r="R13" i="114"/>
  <c r="R34" i="114" s="1"/>
  <c r="R13" i="117"/>
  <c r="R34" i="117" s="1"/>
  <c r="R13" i="113"/>
  <c r="R34" i="113" s="1"/>
  <c r="R13" i="116"/>
  <c r="R34" i="116" s="1"/>
  <c r="S21" i="114"/>
  <c r="S42" i="114" s="1"/>
  <c r="S21" i="117"/>
  <c r="S42" i="117" s="1"/>
  <c r="S21" i="113"/>
  <c r="S42" i="113" s="1"/>
  <c r="S21" i="116"/>
  <c r="S42" i="116" s="1"/>
  <c r="N16" i="114"/>
  <c r="N37" i="114" s="1"/>
  <c r="N16" i="117"/>
  <c r="N37" i="117" s="1"/>
  <c r="N16" i="113"/>
  <c r="N37" i="113" s="1"/>
  <c r="N16" i="116"/>
  <c r="N37" i="116" s="1"/>
  <c r="O16" i="114"/>
  <c r="O37" i="114" s="1"/>
  <c r="O16" i="117"/>
  <c r="O37" i="117" s="1"/>
  <c r="O16" i="113"/>
  <c r="O37" i="113" s="1"/>
  <c r="O16" i="116"/>
  <c r="O37" i="116" s="1"/>
  <c r="R20" i="114"/>
  <c r="R41" i="114" s="1"/>
  <c r="R20" i="117"/>
  <c r="R41" i="117" s="1"/>
  <c r="R20" i="113"/>
  <c r="R41" i="113" s="1"/>
  <c r="R20" i="116"/>
  <c r="R41" i="116" s="1"/>
  <c r="R10" i="114"/>
  <c r="R31" i="114" s="1"/>
  <c r="R10" i="117"/>
  <c r="R31" i="117" s="1"/>
  <c r="R10" i="113"/>
  <c r="R31" i="113" s="1"/>
  <c r="R10" i="116"/>
  <c r="R31" i="116" s="1"/>
  <c r="O10" i="114"/>
  <c r="O31" i="114" s="1"/>
  <c r="O10" i="117"/>
  <c r="O31" i="117" s="1"/>
  <c r="O10" i="113"/>
  <c r="O31" i="113" s="1"/>
  <c r="O10" i="116"/>
  <c r="O31" i="116" s="1"/>
  <c r="O20" i="114"/>
  <c r="O41" i="114" s="1"/>
  <c r="O20" i="117"/>
  <c r="O41" i="117" s="1"/>
  <c r="O20" i="113"/>
  <c r="O41" i="113" s="1"/>
  <c r="O20" i="116"/>
  <c r="O41" i="116" s="1"/>
  <c r="P16" i="114"/>
  <c r="P37" i="114" s="1"/>
  <c r="P16" i="117"/>
  <c r="P37" i="117" s="1"/>
  <c r="P16" i="113"/>
  <c r="P37" i="113" s="1"/>
  <c r="P16" i="116"/>
  <c r="P37" i="116" s="1"/>
  <c r="P10" i="114"/>
  <c r="P31" i="114" s="1"/>
  <c r="P10" i="117"/>
  <c r="P31" i="117" s="1"/>
  <c r="P10" i="113"/>
  <c r="P31" i="113" s="1"/>
  <c r="P10" i="116"/>
  <c r="P31" i="116" s="1"/>
  <c r="S19" i="114"/>
  <c r="S40" i="114" s="1"/>
  <c r="S19" i="117"/>
  <c r="S40" i="117" s="1"/>
  <c r="S19" i="113"/>
  <c r="S40" i="113" s="1"/>
  <c r="S19" i="116"/>
  <c r="S40" i="116" s="1"/>
  <c r="M10" i="114"/>
  <c r="M31" i="114" s="1"/>
  <c r="M10" i="117"/>
  <c r="M31" i="117" s="1"/>
  <c r="M10" i="113"/>
  <c r="M31" i="113" s="1"/>
  <c r="M10" i="116"/>
  <c r="M31" i="116" s="1"/>
  <c r="S16" i="114"/>
  <c r="S37" i="114" s="1"/>
  <c r="S16" i="117"/>
  <c r="S37" i="117" s="1"/>
  <c r="S16" i="113"/>
  <c r="S37" i="113" s="1"/>
  <c r="S16" i="116"/>
  <c r="S37" i="116" s="1"/>
  <c r="N10" i="114"/>
  <c r="N31" i="114" s="1"/>
  <c r="N10" i="117"/>
  <c r="N31" i="117" s="1"/>
  <c r="N10" i="113"/>
  <c r="N31" i="113" s="1"/>
  <c r="N10" i="116"/>
  <c r="N31" i="116" s="1"/>
  <c r="R21" i="114"/>
  <c r="R42" i="114" s="1"/>
  <c r="R21" i="117"/>
  <c r="R42" i="117" s="1"/>
  <c r="R21" i="113"/>
  <c r="R42" i="113" s="1"/>
  <c r="R21" i="116"/>
  <c r="R42" i="116" s="1"/>
  <c r="M16" i="114"/>
  <c r="M37" i="114" s="1"/>
  <c r="M16" i="117"/>
  <c r="M37" i="117" s="1"/>
  <c r="M16" i="113"/>
  <c r="M37" i="113" s="1"/>
  <c r="M16" i="116"/>
  <c r="M37" i="116" s="1"/>
  <c r="S10" i="114"/>
  <c r="S31" i="114" s="1"/>
  <c r="S10" i="117"/>
  <c r="S31" i="117" s="1"/>
  <c r="S10" i="113"/>
  <c r="S31" i="113" s="1"/>
  <c r="S10" i="116"/>
  <c r="S31" i="116" s="1"/>
  <c r="P20" i="114"/>
  <c r="P41" i="114" s="1"/>
  <c r="P20" i="117"/>
  <c r="P41" i="117" s="1"/>
  <c r="P20" i="113"/>
  <c r="P41" i="113" s="1"/>
  <c r="P20" i="116"/>
  <c r="P41" i="116" s="1"/>
  <c r="R16" i="114"/>
  <c r="R37" i="114" s="1"/>
  <c r="R16" i="117"/>
  <c r="R37" i="117" s="1"/>
  <c r="R16" i="113"/>
  <c r="R37" i="113" s="1"/>
  <c r="R16" i="116"/>
  <c r="R37" i="116" s="1"/>
  <c r="N21" i="114"/>
  <c r="N42" i="114" s="1"/>
  <c r="N21" i="117"/>
  <c r="N42" i="117" s="1"/>
  <c r="N21" i="113"/>
  <c r="N42" i="113" s="1"/>
  <c r="N21" i="116"/>
  <c r="N42" i="116" s="1"/>
  <c r="N19" i="114"/>
  <c r="N40" i="114" s="1"/>
  <c r="N19" i="117"/>
  <c r="N40" i="117" s="1"/>
  <c r="N19" i="113"/>
  <c r="N40" i="113" s="1"/>
  <c r="N19" i="116"/>
  <c r="N40" i="116" s="1"/>
  <c r="N13" i="114"/>
  <c r="N34" i="114" s="1"/>
  <c r="N13" i="117"/>
  <c r="N34" i="117" s="1"/>
  <c r="N13" i="113"/>
  <c r="N34" i="113" s="1"/>
  <c r="N13" i="116"/>
  <c r="N34" i="116" s="1"/>
  <c r="P19" i="114"/>
  <c r="P40" i="114" s="1"/>
  <c r="P19" i="117"/>
  <c r="P40" i="117" s="1"/>
  <c r="P19" i="113"/>
  <c r="P40" i="113" s="1"/>
  <c r="P19" i="116"/>
  <c r="P40" i="116" s="1"/>
  <c r="S20" i="114"/>
  <c r="S41" i="114" s="1"/>
  <c r="S20" i="117"/>
  <c r="S41" i="117" s="1"/>
  <c r="S20" i="113"/>
  <c r="S41" i="113" s="1"/>
  <c r="S20" i="116"/>
  <c r="S41" i="116" s="1"/>
  <c r="O21" i="114"/>
  <c r="O42" i="114" s="1"/>
  <c r="O21" i="117"/>
  <c r="O42" i="117" s="1"/>
  <c r="O21" i="113"/>
  <c r="O42" i="113" s="1"/>
  <c r="O21" i="116"/>
  <c r="O42" i="116" s="1"/>
  <c r="O13" i="114"/>
  <c r="O34" i="114" s="1"/>
  <c r="O13" i="117"/>
  <c r="O34" i="117" s="1"/>
  <c r="O13" i="113"/>
  <c r="O34" i="113" s="1"/>
  <c r="O13" i="116"/>
  <c r="O34" i="116" s="1"/>
  <c r="P13" i="114"/>
  <c r="P34" i="114" s="1"/>
  <c r="P13" i="117"/>
  <c r="P34" i="117" s="1"/>
  <c r="P13" i="113"/>
  <c r="P34" i="113" s="1"/>
  <c r="P13" i="116"/>
  <c r="P34" i="116" s="1"/>
  <c r="N20" i="114"/>
  <c r="N41" i="114" s="1"/>
  <c r="N20" i="117"/>
  <c r="N41" i="117" s="1"/>
  <c r="N20" i="113"/>
  <c r="N41" i="113" s="1"/>
  <c r="N20" i="116"/>
  <c r="N41" i="116" s="1"/>
  <c r="M21" i="114"/>
  <c r="M42" i="114" s="1"/>
  <c r="M21" i="117"/>
  <c r="M42" i="117" s="1"/>
  <c r="M21" i="113"/>
  <c r="M42" i="113" s="1"/>
  <c r="M21" i="116"/>
  <c r="M42" i="116" s="1"/>
  <c r="R19" i="114"/>
  <c r="R40" i="114" s="1"/>
  <c r="R19" i="117"/>
  <c r="R40" i="117" s="1"/>
  <c r="R19" i="113"/>
  <c r="R40" i="113" s="1"/>
  <c r="R19" i="116"/>
  <c r="R40" i="116" s="1"/>
  <c r="M19" i="114"/>
  <c r="M40" i="114" s="1"/>
  <c r="M19" i="117"/>
  <c r="M40" i="117" s="1"/>
  <c r="M19" i="113"/>
  <c r="M40" i="113" s="1"/>
  <c r="M19" i="116"/>
  <c r="M40" i="116" s="1"/>
  <c r="M13" i="114"/>
  <c r="M34" i="114" s="1"/>
  <c r="M13" i="117"/>
  <c r="M34" i="117" s="1"/>
  <c r="M13" i="113"/>
  <c r="M34" i="113" s="1"/>
  <c r="M13" i="116"/>
  <c r="M34" i="116" s="1"/>
  <c r="O19" i="114"/>
  <c r="O40" i="114" s="1"/>
  <c r="O19" i="117"/>
  <c r="O40" i="117" s="1"/>
  <c r="O19" i="113"/>
  <c r="O40" i="113" s="1"/>
  <c r="O19" i="116"/>
  <c r="O40" i="116" s="1"/>
  <c r="M20" i="114"/>
  <c r="M41" i="114" s="1"/>
  <c r="M20" i="117"/>
  <c r="M41" i="117" s="1"/>
  <c r="M20" i="113"/>
  <c r="M41" i="113" s="1"/>
  <c r="M20" i="116"/>
  <c r="M41" i="116" s="1"/>
  <c r="Y13" i="90"/>
  <c r="Y34" i="90" s="1"/>
  <c r="Y13" i="104"/>
  <c r="Y34" i="104" s="1"/>
  <c r="Y13" i="105"/>
  <c r="Y34" i="105" s="1"/>
  <c r="Y13" i="88"/>
  <c r="Y34" i="88" s="1"/>
  <c r="Y14" i="87"/>
  <c r="Y36" i="87" s="1"/>
  <c r="Y14" i="102"/>
  <c r="Y36" i="102" s="1"/>
  <c r="Y14" i="103"/>
  <c r="Y36" i="103" s="1"/>
  <c r="Y14" i="51"/>
  <c r="Y36" i="51" s="1"/>
  <c r="U16" i="90"/>
  <c r="U37" i="90" s="1"/>
  <c r="U16" i="104"/>
  <c r="U37" i="104" s="1"/>
  <c r="U16" i="105"/>
  <c r="U37" i="105" s="1"/>
  <c r="U16" i="88"/>
  <c r="U37" i="88" s="1"/>
  <c r="U17" i="87"/>
  <c r="U39" i="87" s="1"/>
  <c r="U17" i="102"/>
  <c r="U39" i="102" s="1"/>
  <c r="U17" i="103"/>
  <c r="U39" i="103" s="1"/>
  <c r="U17" i="51"/>
  <c r="U39" i="51" s="1"/>
  <c r="Y20" i="90"/>
  <c r="Y41" i="90" s="1"/>
  <c r="Y20" i="104"/>
  <c r="Y41" i="104" s="1"/>
  <c r="Y20" i="105"/>
  <c r="Y41" i="105" s="1"/>
  <c r="Y20" i="88"/>
  <c r="Y41" i="88" s="1"/>
  <c r="Y21" i="102"/>
  <c r="Y43" i="102" s="1"/>
  <c r="Y21" i="87"/>
  <c r="Y43" i="87" s="1"/>
  <c r="Y21" i="103"/>
  <c r="Y43" i="103" s="1"/>
  <c r="Y21" i="51"/>
  <c r="Y43" i="51" s="1"/>
  <c r="Y10" i="90"/>
  <c r="Y31" i="90" s="1"/>
  <c r="Y10" i="104"/>
  <c r="Y31" i="104" s="1"/>
  <c r="Y10" i="105"/>
  <c r="Y31" i="105" s="1"/>
  <c r="Y10" i="88"/>
  <c r="Y31" i="88" s="1"/>
  <c r="Y11" i="87"/>
  <c r="Y33" i="87" s="1"/>
  <c r="Y11" i="102"/>
  <c r="Y33" i="102" s="1"/>
  <c r="Y11" i="103"/>
  <c r="Y33" i="103" s="1"/>
  <c r="Y11" i="51"/>
  <c r="Y33" i="51" s="1"/>
  <c r="V20" i="90"/>
  <c r="V41" i="90" s="1"/>
  <c r="V20" i="104"/>
  <c r="V41" i="104" s="1"/>
  <c r="V20" i="105"/>
  <c r="V41" i="105" s="1"/>
  <c r="V20" i="88"/>
  <c r="V41" i="88" s="1"/>
  <c r="V21" i="87"/>
  <c r="V43" i="87" s="1"/>
  <c r="V21" i="102"/>
  <c r="V43" i="102" s="1"/>
  <c r="V21" i="51"/>
  <c r="V43" i="51" s="1"/>
  <c r="V21" i="103"/>
  <c r="V43" i="103" s="1"/>
  <c r="W10" i="90"/>
  <c r="W31" i="90" s="1"/>
  <c r="W10" i="104"/>
  <c r="W31" i="104" s="1"/>
  <c r="W10" i="105"/>
  <c r="W31" i="105" s="1"/>
  <c r="W10" i="88"/>
  <c r="W31" i="88" s="1"/>
  <c r="W11" i="87"/>
  <c r="W33" i="87" s="1"/>
  <c r="W11" i="102"/>
  <c r="W33" i="102" s="1"/>
  <c r="W11" i="103"/>
  <c r="W33" i="103" s="1"/>
  <c r="W11" i="51"/>
  <c r="W33" i="51" s="1"/>
  <c r="U10" i="90"/>
  <c r="U31" i="90" s="1"/>
  <c r="U10" i="104"/>
  <c r="U31" i="104" s="1"/>
  <c r="U10" i="105"/>
  <c r="U31" i="105" s="1"/>
  <c r="U10" i="88"/>
  <c r="U31" i="88" s="1"/>
  <c r="U11" i="87"/>
  <c r="U33" i="87" s="1"/>
  <c r="U11" i="102"/>
  <c r="U33" i="102" s="1"/>
  <c r="U11" i="51"/>
  <c r="U33" i="51" s="1"/>
  <c r="U11" i="103"/>
  <c r="U33" i="103" s="1"/>
  <c r="W20" i="90"/>
  <c r="W41" i="90" s="1"/>
  <c r="W20" i="104"/>
  <c r="W41" i="104" s="1"/>
  <c r="W20" i="88"/>
  <c r="W41" i="88" s="1"/>
  <c r="W21" i="87"/>
  <c r="W43" i="87" s="1"/>
  <c r="W21" i="102"/>
  <c r="W43" i="102" s="1"/>
  <c r="W20" i="105"/>
  <c r="W41" i="105" s="1"/>
  <c r="W21" i="103"/>
  <c r="W43" i="103" s="1"/>
  <c r="W21" i="51"/>
  <c r="W43" i="51" s="1"/>
  <c r="Y16" i="90"/>
  <c r="Y37" i="90" s="1"/>
  <c r="Y16" i="104"/>
  <c r="Y37" i="104" s="1"/>
  <c r="Y16" i="105"/>
  <c r="Y37" i="105" s="1"/>
  <c r="Y16" i="88"/>
  <c r="Y37" i="88" s="1"/>
  <c r="Y17" i="87"/>
  <c r="Y39" i="87" s="1"/>
  <c r="Y17" i="102"/>
  <c r="Y39" i="102" s="1"/>
  <c r="Y17" i="103"/>
  <c r="Y39" i="103" s="1"/>
  <c r="Y17" i="51"/>
  <c r="Y39" i="51" s="1"/>
  <c r="U21" i="90"/>
  <c r="U42" i="90" s="1"/>
  <c r="U21" i="104"/>
  <c r="U42" i="104" s="1"/>
  <c r="U21" i="105"/>
  <c r="U42" i="105" s="1"/>
  <c r="U21" i="88"/>
  <c r="U42" i="88" s="1"/>
  <c r="U22" i="102"/>
  <c r="U44" i="102" s="1"/>
  <c r="U22" i="51"/>
  <c r="U44" i="51" s="1"/>
  <c r="U22" i="87"/>
  <c r="U44" i="87" s="1"/>
  <c r="U22" i="103"/>
  <c r="U44" i="103" s="1"/>
  <c r="U19" i="90"/>
  <c r="U40" i="90" s="1"/>
  <c r="U19" i="104"/>
  <c r="U40" i="104" s="1"/>
  <c r="U19" i="105"/>
  <c r="U40" i="105" s="1"/>
  <c r="U19" i="88"/>
  <c r="U40" i="88" s="1"/>
  <c r="U20" i="87"/>
  <c r="U42" i="87" s="1"/>
  <c r="U20" i="102"/>
  <c r="U42" i="102" s="1"/>
  <c r="U20" i="51"/>
  <c r="U42" i="51" s="1"/>
  <c r="U20" i="103"/>
  <c r="U42" i="103" s="1"/>
  <c r="U13" i="90"/>
  <c r="U34" i="90" s="1"/>
  <c r="U13" i="104"/>
  <c r="U34" i="104" s="1"/>
  <c r="U13" i="105"/>
  <c r="U34" i="105" s="1"/>
  <c r="U13" i="88"/>
  <c r="U34" i="88" s="1"/>
  <c r="U14" i="87"/>
  <c r="U36" i="87" s="1"/>
  <c r="U14" i="102"/>
  <c r="U36" i="102" s="1"/>
  <c r="U14" i="103"/>
  <c r="U36" i="103" s="1"/>
  <c r="U14" i="51"/>
  <c r="U36" i="51" s="1"/>
  <c r="W19" i="90"/>
  <c r="W40" i="90" s="1"/>
  <c r="W19" i="104"/>
  <c r="W40" i="104" s="1"/>
  <c r="W19" i="105"/>
  <c r="W40" i="105" s="1"/>
  <c r="W19" i="88"/>
  <c r="W40" i="88" s="1"/>
  <c r="W20" i="87"/>
  <c r="W42" i="87" s="1"/>
  <c r="W20" i="102"/>
  <c r="W42" i="102" s="1"/>
  <c r="W20" i="103"/>
  <c r="W42" i="103" s="1"/>
  <c r="W20" i="51"/>
  <c r="W42" i="51" s="1"/>
  <c r="Z20" i="90"/>
  <c r="Z41" i="90" s="1"/>
  <c r="Z20" i="104"/>
  <c r="Z41" i="104" s="1"/>
  <c r="Z20" i="105"/>
  <c r="Z41" i="105" s="1"/>
  <c r="Z20" i="88"/>
  <c r="Z41" i="88" s="1"/>
  <c r="Z21" i="87"/>
  <c r="Z43" i="87" s="1"/>
  <c r="Z21" i="102"/>
  <c r="Z43" i="102" s="1"/>
  <c r="Z21" i="51"/>
  <c r="Z43" i="51" s="1"/>
  <c r="Z21" i="103"/>
  <c r="Z43" i="103" s="1"/>
  <c r="V21" i="90"/>
  <c r="V42" i="90" s="1"/>
  <c r="V21" i="104"/>
  <c r="V42" i="104" s="1"/>
  <c r="V21" i="105"/>
  <c r="V42" i="105" s="1"/>
  <c r="V21" i="88"/>
  <c r="V42" i="88" s="1"/>
  <c r="V22" i="87"/>
  <c r="V44" i="87" s="1"/>
  <c r="V22" i="102"/>
  <c r="V44" i="102" s="1"/>
  <c r="V22" i="51"/>
  <c r="V44" i="51" s="1"/>
  <c r="V22" i="103"/>
  <c r="V44" i="103" s="1"/>
  <c r="V13" i="90"/>
  <c r="V34" i="90" s="1"/>
  <c r="V13" i="104"/>
  <c r="V34" i="104" s="1"/>
  <c r="V13" i="105"/>
  <c r="V34" i="105" s="1"/>
  <c r="V13" i="88"/>
  <c r="V34" i="88" s="1"/>
  <c r="V14" i="87"/>
  <c r="V36" i="87" s="1"/>
  <c r="V14" i="102"/>
  <c r="V36" i="102" s="1"/>
  <c r="V14" i="51"/>
  <c r="V36" i="51" s="1"/>
  <c r="V14" i="103"/>
  <c r="V36" i="103" s="1"/>
  <c r="Z13" i="90"/>
  <c r="Z34" i="90" s="1"/>
  <c r="Z13" i="104"/>
  <c r="Z34" i="104" s="1"/>
  <c r="Z13" i="105"/>
  <c r="Z34" i="105" s="1"/>
  <c r="Z13" i="88"/>
  <c r="Z34" i="88" s="1"/>
  <c r="Z14" i="87"/>
  <c r="Z36" i="87" s="1"/>
  <c r="Z14" i="102"/>
  <c r="Z36" i="102" s="1"/>
  <c r="Z14" i="51"/>
  <c r="Z36" i="51" s="1"/>
  <c r="Z14" i="103"/>
  <c r="Z36" i="103" s="1"/>
  <c r="Z21" i="90"/>
  <c r="Z42" i="90" s="1"/>
  <c r="Z21" i="104"/>
  <c r="Z42" i="104" s="1"/>
  <c r="Z21" i="105"/>
  <c r="Z42" i="105" s="1"/>
  <c r="Z21" i="88"/>
  <c r="Z42" i="88" s="1"/>
  <c r="Z22" i="87"/>
  <c r="Z44" i="87" s="1"/>
  <c r="Z22" i="102"/>
  <c r="Z44" i="102" s="1"/>
  <c r="Z22" i="103"/>
  <c r="Z44" i="103" s="1"/>
  <c r="Z22" i="51"/>
  <c r="Z44" i="51" s="1"/>
  <c r="V16" i="90"/>
  <c r="V37" i="90" s="1"/>
  <c r="V16" i="104"/>
  <c r="V37" i="104" s="1"/>
  <c r="V16" i="105"/>
  <c r="V37" i="105" s="1"/>
  <c r="V16" i="88"/>
  <c r="V37" i="88" s="1"/>
  <c r="V17" i="87"/>
  <c r="V39" i="87" s="1"/>
  <c r="V17" i="102"/>
  <c r="V39" i="102" s="1"/>
  <c r="V17" i="51"/>
  <c r="V39" i="51" s="1"/>
  <c r="V17" i="103"/>
  <c r="V39" i="103" s="1"/>
  <c r="V10" i="90"/>
  <c r="V31" i="90" s="1"/>
  <c r="V10" i="104"/>
  <c r="V31" i="104" s="1"/>
  <c r="V10" i="105"/>
  <c r="V31" i="105" s="1"/>
  <c r="V10" i="88"/>
  <c r="V31" i="88" s="1"/>
  <c r="V11" i="87"/>
  <c r="V33" i="87" s="1"/>
  <c r="V11" i="102"/>
  <c r="V33" i="102" s="1"/>
  <c r="V11" i="51"/>
  <c r="V33" i="51" s="1"/>
  <c r="V11" i="103"/>
  <c r="V33" i="103" s="1"/>
  <c r="W16" i="90"/>
  <c r="W37" i="90" s="1"/>
  <c r="W16" i="104"/>
  <c r="W37" i="104" s="1"/>
  <c r="W16" i="105"/>
  <c r="W37" i="105" s="1"/>
  <c r="W16" i="88"/>
  <c r="W37" i="88" s="1"/>
  <c r="W17" i="87"/>
  <c r="W39" i="87" s="1"/>
  <c r="W17" i="102"/>
  <c r="W39" i="102" s="1"/>
  <c r="W17" i="103"/>
  <c r="W39" i="103" s="1"/>
  <c r="W17" i="51"/>
  <c r="W39" i="51" s="1"/>
  <c r="Z19" i="90"/>
  <c r="Z40" i="90" s="1"/>
  <c r="Z19" i="104"/>
  <c r="Z40" i="104" s="1"/>
  <c r="Z19" i="105"/>
  <c r="Z40" i="105" s="1"/>
  <c r="Z19" i="88"/>
  <c r="Z40" i="88" s="1"/>
  <c r="Z20" i="87"/>
  <c r="Z42" i="87" s="1"/>
  <c r="Z20" i="102"/>
  <c r="Z42" i="102" s="1"/>
  <c r="Z20" i="103"/>
  <c r="Z42" i="103" s="1"/>
  <c r="Z20" i="51"/>
  <c r="Z42" i="51" s="1"/>
  <c r="T10" i="90"/>
  <c r="T31" i="90" s="1"/>
  <c r="T10" i="104"/>
  <c r="T31" i="104" s="1"/>
  <c r="T10" i="105"/>
  <c r="T31" i="105" s="1"/>
  <c r="T10" i="88"/>
  <c r="T31" i="88" s="1"/>
  <c r="T11" i="103"/>
  <c r="T33" i="103" s="1"/>
  <c r="T11" i="87"/>
  <c r="T33" i="87" s="1"/>
  <c r="T11" i="102"/>
  <c r="T33" i="102" s="1"/>
  <c r="T11" i="51"/>
  <c r="T33" i="51" s="1"/>
  <c r="Z16" i="90"/>
  <c r="Z37" i="90" s="1"/>
  <c r="Z16" i="104"/>
  <c r="Z37" i="104" s="1"/>
  <c r="Z16" i="105"/>
  <c r="Z37" i="105" s="1"/>
  <c r="Z16" i="88"/>
  <c r="Z37" i="88" s="1"/>
  <c r="Z17" i="87"/>
  <c r="Z39" i="87" s="1"/>
  <c r="Z17" i="102"/>
  <c r="Z39" i="102" s="1"/>
  <c r="Z17" i="51"/>
  <c r="Z39" i="51" s="1"/>
  <c r="Z17" i="103"/>
  <c r="Z39" i="103" s="1"/>
  <c r="Y21" i="90"/>
  <c r="Y42" i="90" s="1"/>
  <c r="Y21" i="104"/>
  <c r="Y42" i="104" s="1"/>
  <c r="Y21" i="105"/>
  <c r="Y42" i="105" s="1"/>
  <c r="Y21" i="88"/>
  <c r="Y42" i="88" s="1"/>
  <c r="Y22" i="87"/>
  <c r="Y44" i="87" s="1"/>
  <c r="Y22" i="102"/>
  <c r="Y44" i="102" s="1"/>
  <c r="Y22" i="103"/>
  <c r="Y44" i="103" s="1"/>
  <c r="Y22" i="51"/>
  <c r="Y44" i="51" s="1"/>
  <c r="T16" i="90"/>
  <c r="T37" i="90" s="1"/>
  <c r="T16" i="104"/>
  <c r="T37" i="104" s="1"/>
  <c r="T16" i="105"/>
  <c r="T37" i="105" s="1"/>
  <c r="T16" i="88"/>
  <c r="T37" i="88" s="1"/>
  <c r="T17" i="103"/>
  <c r="T39" i="103" s="1"/>
  <c r="T17" i="87"/>
  <c r="T39" i="87" s="1"/>
  <c r="T17" i="102"/>
  <c r="T39" i="102" s="1"/>
  <c r="T17" i="51"/>
  <c r="T39" i="51" s="1"/>
  <c r="Z10" i="90"/>
  <c r="Z31" i="90" s="1"/>
  <c r="Z10" i="104"/>
  <c r="Z31" i="104" s="1"/>
  <c r="Z10" i="105"/>
  <c r="Z31" i="105" s="1"/>
  <c r="Z10" i="88"/>
  <c r="Z31" i="88" s="1"/>
  <c r="Z11" i="87"/>
  <c r="Z33" i="87" s="1"/>
  <c r="Z11" i="102"/>
  <c r="Z33" i="102" s="1"/>
  <c r="Z11" i="51"/>
  <c r="Z33" i="51" s="1"/>
  <c r="Z11" i="103"/>
  <c r="Z33" i="103" s="1"/>
  <c r="W21" i="90"/>
  <c r="W42" i="90" s="1"/>
  <c r="W21" i="104"/>
  <c r="W42" i="104" s="1"/>
  <c r="W21" i="105"/>
  <c r="W42" i="105" s="1"/>
  <c r="W21" i="88"/>
  <c r="W42" i="88" s="1"/>
  <c r="W22" i="87"/>
  <c r="W44" i="87" s="1"/>
  <c r="W22" i="102"/>
  <c r="W44" i="102" s="1"/>
  <c r="W22" i="103"/>
  <c r="W44" i="103" s="1"/>
  <c r="W22" i="51"/>
  <c r="W44" i="51" s="1"/>
  <c r="W13" i="90"/>
  <c r="W34" i="90" s="1"/>
  <c r="W13" i="104"/>
  <c r="W34" i="104" s="1"/>
  <c r="W13" i="105"/>
  <c r="W34" i="105" s="1"/>
  <c r="W13" i="88"/>
  <c r="W34" i="88" s="1"/>
  <c r="W14" i="87"/>
  <c r="W36" i="87" s="1"/>
  <c r="W14" i="102"/>
  <c r="W36" i="102" s="1"/>
  <c r="W14" i="103"/>
  <c r="W36" i="103" s="1"/>
  <c r="W14" i="51"/>
  <c r="W36" i="51" s="1"/>
  <c r="U20" i="90"/>
  <c r="U41" i="90" s="1"/>
  <c r="U20" i="104"/>
  <c r="U41" i="104" s="1"/>
  <c r="U20" i="105"/>
  <c r="U41" i="105" s="1"/>
  <c r="U20" i="88"/>
  <c r="U41" i="88" s="1"/>
  <c r="U21" i="87"/>
  <c r="U43" i="87" s="1"/>
  <c r="U21" i="102"/>
  <c r="U43" i="102" s="1"/>
  <c r="U21" i="103"/>
  <c r="U43" i="103" s="1"/>
  <c r="U21" i="51"/>
  <c r="U43" i="51" s="1"/>
  <c r="T21" i="90"/>
  <c r="T42" i="90" s="1"/>
  <c r="T21" i="104"/>
  <c r="T42" i="104" s="1"/>
  <c r="T21" i="105"/>
  <c r="T42" i="105" s="1"/>
  <c r="T21" i="88"/>
  <c r="T42" i="88" s="1"/>
  <c r="T22" i="103"/>
  <c r="T44" i="103" s="1"/>
  <c r="T22" i="87"/>
  <c r="T44" i="87" s="1"/>
  <c r="T22" i="102"/>
  <c r="T44" i="102" s="1"/>
  <c r="T22" i="51"/>
  <c r="T44" i="51" s="1"/>
  <c r="Y19" i="90"/>
  <c r="Y40" i="90" s="1"/>
  <c r="Y19" i="104"/>
  <c r="Y40" i="104" s="1"/>
  <c r="Y19" i="105"/>
  <c r="Y40" i="105" s="1"/>
  <c r="Y19" i="88"/>
  <c r="Y40" i="88" s="1"/>
  <c r="Y20" i="87"/>
  <c r="Y42" i="87" s="1"/>
  <c r="Y20" i="102"/>
  <c r="Y42" i="102" s="1"/>
  <c r="Y20" i="103"/>
  <c r="Y42" i="103" s="1"/>
  <c r="Y20" i="51"/>
  <c r="Y42" i="51" s="1"/>
  <c r="T19" i="90"/>
  <c r="T40" i="90" s="1"/>
  <c r="T19" i="104"/>
  <c r="T40" i="104" s="1"/>
  <c r="T19" i="105"/>
  <c r="T40" i="105" s="1"/>
  <c r="T20" i="87"/>
  <c r="T42" i="87" s="1"/>
  <c r="T20" i="103"/>
  <c r="T42" i="103" s="1"/>
  <c r="T19" i="88"/>
  <c r="T40" i="88" s="1"/>
  <c r="T20" i="102"/>
  <c r="T42" i="102" s="1"/>
  <c r="T20" i="51"/>
  <c r="T42" i="51" s="1"/>
  <c r="T13" i="90"/>
  <c r="T34" i="90" s="1"/>
  <c r="T13" i="104"/>
  <c r="T34" i="104" s="1"/>
  <c r="T13" i="105"/>
  <c r="T34" i="105" s="1"/>
  <c r="T14" i="87"/>
  <c r="T36" i="87" s="1"/>
  <c r="T14" i="103"/>
  <c r="T36" i="103" s="1"/>
  <c r="T13" i="88"/>
  <c r="T34" i="88" s="1"/>
  <c r="T14" i="102"/>
  <c r="T36" i="102" s="1"/>
  <c r="T14" i="51"/>
  <c r="T36" i="51" s="1"/>
  <c r="V19" i="90"/>
  <c r="V40" i="90" s="1"/>
  <c r="V19" i="104"/>
  <c r="V40" i="104" s="1"/>
  <c r="V19" i="105"/>
  <c r="V40" i="105" s="1"/>
  <c r="V19" i="88"/>
  <c r="V40" i="88" s="1"/>
  <c r="V20" i="102"/>
  <c r="V42" i="102" s="1"/>
  <c r="V20" i="87"/>
  <c r="V42" i="87" s="1"/>
  <c r="V20" i="51"/>
  <c r="V42" i="51" s="1"/>
  <c r="V20" i="103"/>
  <c r="V42" i="103" s="1"/>
  <c r="T20" i="90"/>
  <c r="T41" i="90" s="1"/>
  <c r="T20" i="104"/>
  <c r="T41" i="104" s="1"/>
  <c r="T20" i="105"/>
  <c r="T41" i="105" s="1"/>
  <c r="T20" i="88"/>
  <c r="T41" i="88" s="1"/>
  <c r="T21" i="87"/>
  <c r="T43" i="87" s="1"/>
  <c r="T21" i="103"/>
  <c r="T43" i="103" s="1"/>
  <c r="T21" i="51"/>
  <c r="T43" i="51" s="1"/>
  <c r="T21" i="102"/>
  <c r="T43" i="102" s="1"/>
  <c r="P6" i="122"/>
  <c r="P27" i="122" s="1"/>
  <c r="P6" i="121"/>
  <c r="P27" i="121" s="1"/>
  <c r="P6" i="119"/>
  <c r="P6" i="118"/>
  <c r="P27" i="118" s="1"/>
  <c r="P6" i="120"/>
  <c r="P27" i="120" s="1"/>
  <c r="Q6" i="122"/>
  <c r="Q27" i="122" s="1"/>
  <c r="Q6" i="121"/>
  <c r="Q27" i="121" s="1"/>
  <c r="Q6" i="119"/>
  <c r="Q6" i="118"/>
  <c r="Q27" i="118" s="1"/>
  <c r="Q6" i="120"/>
  <c r="Q27" i="120" s="1"/>
  <c r="B3" i="122"/>
  <c r="B24" i="122" s="1"/>
  <c r="C3" i="122"/>
  <c r="C24" i="122" s="1"/>
  <c r="D3" i="122"/>
  <c r="D24" i="122" s="1"/>
  <c r="E3" i="122"/>
  <c r="E24" i="122" s="1"/>
  <c r="F3" i="122"/>
  <c r="F24" i="122" s="1"/>
  <c r="G3" i="122"/>
  <c r="G24" i="122" s="1"/>
  <c r="H3" i="122"/>
  <c r="H24" i="122" s="1"/>
  <c r="I3" i="122"/>
  <c r="I24" i="122" s="1"/>
  <c r="J3" i="122"/>
  <c r="J24" i="122" s="1"/>
  <c r="K3" i="122"/>
  <c r="K24" i="122" s="1"/>
  <c r="L3" i="122"/>
  <c r="L24" i="122" s="1"/>
  <c r="B4" i="122"/>
  <c r="B25" i="122" s="1"/>
  <c r="C4" i="122"/>
  <c r="C25" i="122" s="1"/>
  <c r="D4" i="122"/>
  <c r="D25" i="122" s="1"/>
  <c r="E4" i="122"/>
  <c r="E25" i="122" s="1"/>
  <c r="F4" i="122"/>
  <c r="F25" i="122" s="1"/>
  <c r="G4" i="122"/>
  <c r="G25" i="122" s="1"/>
  <c r="H4" i="122"/>
  <c r="H25" i="122" s="1"/>
  <c r="I4" i="122"/>
  <c r="I25" i="122" s="1"/>
  <c r="J4" i="122"/>
  <c r="J25" i="122" s="1"/>
  <c r="K4" i="122"/>
  <c r="K25" i="122" s="1"/>
  <c r="L4" i="122"/>
  <c r="L25" i="122" s="1"/>
  <c r="B3" i="121"/>
  <c r="B24" i="121" s="1"/>
  <c r="C3" i="121"/>
  <c r="C24" i="121" s="1"/>
  <c r="D3" i="121"/>
  <c r="D24" i="121" s="1"/>
  <c r="E3" i="121"/>
  <c r="E24" i="121" s="1"/>
  <c r="F3" i="121"/>
  <c r="F24" i="121" s="1"/>
  <c r="G3" i="121"/>
  <c r="G24" i="121" s="1"/>
  <c r="H3" i="121"/>
  <c r="H24" i="121" s="1"/>
  <c r="I3" i="121"/>
  <c r="I24" i="121" s="1"/>
  <c r="J3" i="121"/>
  <c r="J24" i="121" s="1"/>
  <c r="K3" i="121"/>
  <c r="K24" i="121" s="1"/>
  <c r="L3" i="121"/>
  <c r="L24" i="121" s="1"/>
  <c r="B4" i="121"/>
  <c r="B25" i="121" s="1"/>
  <c r="C4" i="121"/>
  <c r="C25" i="121" s="1"/>
  <c r="D4" i="121"/>
  <c r="D25" i="121" s="1"/>
  <c r="E4" i="121"/>
  <c r="E25" i="121" s="1"/>
  <c r="F4" i="121"/>
  <c r="F25" i="121" s="1"/>
  <c r="G4" i="121"/>
  <c r="G25" i="121" s="1"/>
  <c r="H4" i="121"/>
  <c r="H25" i="121" s="1"/>
  <c r="I4" i="121"/>
  <c r="I25" i="121" s="1"/>
  <c r="J4" i="121"/>
  <c r="J25" i="121" s="1"/>
  <c r="K4" i="121"/>
  <c r="K25" i="121" s="1"/>
  <c r="L4" i="121"/>
  <c r="L25" i="121" s="1"/>
  <c r="B3" i="120"/>
  <c r="B24" i="120" s="1"/>
  <c r="C3" i="120"/>
  <c r="C24" i="120" s="1"/>
  <c r="D3" i="120"/>
  <c r="D24" i="120" s="1"/>
  <c r="E3" i="120"/>
  <c r="E24" i="120" s="1"/>
  <c r="F3" i="120"/>
  <c r="F24" i="120" s="1"/>
  <c r="G3" i="120"/>
  <c r="G24" i="120" s="1"/>
  <c r="H3" i="120"/>
  <c r="H24" i="120" s="1"/>
  <c r="I3" i="120"/>
  <c r="I24" i="120" s="1"/>
  <c r="J3" i="120"/>
  <c r="J24" i="120" s="1"/>
  <c r="K3" i="120"/>
  <c r="K24" i="120" s="1"/>
  <c r="L3" i="120"/>
  <c r="L24" i="120" s="1"/>
  <c r="B4" i="120"/>
  <c r="B25" i="120" s="1"/>
  <c r="C4" i="120"/>
  <c r="C25" i="120" s="1"/>
  <c r="D4" i="120"/>
  <c r="D25" i="120" s="1"/>
  <c r="E4" i="120"/>
  <c r="E25" i="120" s="1"/>
  <c r="F4" i="120"/>
  <c r="F25" i="120" s="1"/>
  <c r="G4" i="120"/>
  <c r="G25" i="120" s="1"/>
  <c r="H4" i="120"/>
  <c r="H25" i="120" s="1"/>
  <c r="I4" i="120"/>
  <c r="I25" i="120" s="1"/>
  <c r="J4" i="120"/>
  <c r="J25" i="120" s="1"/>
  <c r="K4" i="120"/>
  <c r="K25" i="120" s="1"/>
  <c r="L4" i="120"/>
  <c r="L25" i="120" s="1"/>
  <c r="B3" i="119"/>
  <c r="C3" i="119"/>
  <c r="D3" i="119"/>
  <c r="E3" i="119"/>
  <c r="F3" i="119"/>
  <c r="G3" i="119"/>
  <c r="H3" i="119"/>
  <c r="I3" i="119"/>
  <c r="J3" i="119"/>
  <c r="K3" i="119"/>
  <c r="L3" i="119"/>
  <c r="B4" i="119"/>
  <c r="C4" i="119"/>
  <c r="D4" i="119"/>
  <c r="E4" i="119"/>
  <c r="F4" i="119"/>
  <c r="G4" i="119"/>
  <c r="H4" i="119"/>
  <c r="I4" i="119"/>
  <c r="J4" i="119"/>
  <c r="K4" i="119"/>
  <c r="L4" i="119"/>
  <c r="B3" i="118"/>
  <c r="B24" i="118" s="1"/>
  <c r="C3" i="118"/>
  <c r="C24" i="118" s="1"/>
  <c r="D3" i="118"/>
  <c r="D24" i="118" s="1"/>
  <c r="E3" i="118"/>
  <c r="E24" i="118" s="1"/>
  <c r="F3" i="118"/>
  <c r="F24" i="118" s="1"/>
  <c r="G3" i="118"/>
  <c r="G24" i="118" s="1"/>
  <c r="H3" i="118"/>
  <c r="H24" i="118" s="1"/>
  <c r="I3" i="118"/>
  <c r="I24" i="118" s="1"/>
  <c r="J3" i="118"/>
  <c r="J24" i="118" s="1"/>
  <c r="K3" i="118"/>
  <c r="K24" i="118" s="1"/>
  <c r="L3" i="118"/>
  <c r="L24" i="118" s="1"/>
  <c r="B4" i="118"/>
  <c r="B25" i="118" s="1"/>
  <c r="C4" i="118"/>
  <c r="C25" i="118" s="1"/>
  <c r="D4" i="118"/>
  <c r="D25" i="118" s="1"/>
  <c r="E4" i="118"/>
  <c r="E25" i="118" s="1"/>
  <c r="F4" i="118"/>
  <c r="F25" i="118" s="1"/>
  <c r="G4" i="118"/>
  <c r="G25" i="118" s="1"/>
  <c r="H4" i="118"/>
  <c r="H25" i="118" s="1"/>
  <c r="I4" i="118"/>
  <c r="I25" i="118" s="1"/>
  <c r="J4" i="118"/>
  <c r="J25" i="118" s="1"/>
  <c r="K4" i="118"/>
  <c r="K25" i="118" s="1"/>
  <c r="L4" i="118"/>
  <c r="L25" i="118" s="1"/>
  <c r="Q18" i="122" l="1"/>
  <c r="Q39" i="122" s="1"/>
  <c r="Q18" i="121"/>
  <c r="Q39" i="121" s="1"/>
  <c r="Q18" i="119"/>
  <c r="Q18" i="118"/>
  <c r="Q39" i="118" s="1"/>
  <c r="Q18" i="120"/>
  <c r="Q39" i="120" s="1"/>
  <c r="P15" i="122"/>
  <c r="P36" i="122" s="1"/>
  <c r="P15" i="121"/>
  <c r="P36" i="121" s="1"/>
  <c r="P15" i="119"/>
  <c r="P15" i="118"/>
  <c r="P36" i="118" s="1"/>
  <c r="P15" i="120"/>
  <c r="P36" i="120" s="1"/>
  <c r="P7" i="122"/>
  <c r="P28" i="122" s="1"/>
  <c r="P7" i="121"/>
  <c r="P28" i="121" s="1"/>
  <c r="P7" i="119"/>
  <c r="P7" i="118"/>
  <c r="P28" i="118" s="1"/>
  <c r="P7" i="120"/>
  <c r="P28" i="120" s="1"/>
  <c r="P12" i="122"/>
  <c r="P33" i="122" s="1"/>
  <c r="P12" i="121"/>
  <c r="P33" i="121" s="1"/>
  <c r="P12" i="119"/>
  <c r="P12" i="118"/>
  <c r="P33" i="118" s="1"/>
  <c r="P12" i="120"/>
  <c r="P33" i="120" s="1"/>
  <c r="Q7" i="122"/>
  <c r="Q28" i="122" s="1"/>
  <c r="Q7" i="121"/>
  <c r="Q28" i="121" s="1"/>
  <c r="Q7" i="119"/>
  <c r="Q7" i="118"/>
  <c r="Q28" i="118" s="1"/>
  <c r="Q7" i="120"/>
  <c r="Q28" i="120" s="1"/>
  <c r="P18" i="122"/>
  <c r="P39" i="122" s="1"/>
  <c r="P18" i="121"/>
  <c r="P39" i="121" s="1"/>
  <c r="P18" i="119"/>
  <c r="P18" i="118"/>
  <c r="P39" i="118" s="1"/>
  <c r="P18" i="120"/>
  <c r="P39" i="120" s="1"/>
  <c r="Q15" i="122"/>
  <c r="Q36" i="122" s="1"/>
  <c r="Q15" i="119"/>
  <c r="Q15" i="118"/>
  <c r="Q36" i="118" s="1"/>
  <c r="Q15" i="121"/>
  <c r="Q36" i="121" s="1"/>
  <c r="Q15" i="120"/>
  <c r="Q36" i="120" s="1"/>
  <c r="P9" i="122"/>
  <c r="P30" i="122" s="1"/>
  <c r="P9" i="121"/>
  <c r="P30" i="121" s="1"/>
  <c r="P9" i="119"/>
  <c r="P9" i="118"/>
  <c r="P30" i="118" s="1"/>
  <c r="P9" i="120"/>
  <c r="P30" i="120" s="1"/>
  <c r="Q9" i="122"/>
  <c r="Q30" i="122" s="1"/>
  <c r="Q9" i="119"/>
  <c r="Q9" i="118"/>
  <c r="Q30" i="118" s="1"/>
  <c r="Q9" i="121"/>
  <c r="Q30" i="121" s="1"/>
  <c r="Q9" i="120"/>
  <c r="Q30" i="120" s="1"/>
  <c r="Q12" i="122"/>
  <c r="Q33" i="122" s="1"/>
  <c r="Q12" i="119"/>
  <c r="Q12" i="118"/>
  <c r="Q33" i="118" s="1"/>
  <c r="Q12" i="121"/>
  <c r="Q33" i="121" s="1"/>
  <c r="Q12" i="120"/>
  <c r="Q33" i="120" s="1"/>
  <c r="Q21" i="122" l="1"/>
  <c r="Q42" i="122" s="1"/>
  <c r="Q21" i="119"/>
  <c r="Q21" i="118"/>
  <c r="Q42" i="118" s="1"/>
  <c r="Q21" i="121"/>
  <c r="Q42" i="121" s="1"/>
  <c r="Q21" i="120"/>
  <c r="Q42" i="120" s="1"/>
  <c r="P10" i="122"/>
  <c r="P31" i="122" s="1"/>
  <c r="P10" i="121"/>
  <c r="P31" i="121" s="1"/>
  <c r="P10" i="119"/>
  <c r="P10" i="118"/>
  <c r="P31" i="118" s="1"/>
  <c r="P10" i="120"/>
  <c r="P31" i="120" s="1"/>
  <c r="P16" i="122"/>
  <c r="P37" i="122" s="1"/>
  <c r="P16" i="121"/>
  <c r="P37" i="121" s="1"/>
  <c r="P16" i="119"/>
  <c r="P16" i="118"/>
  <c r="P37" i="118" s="1"/>
  <c r="P16" i="120"/>
  <c r="P37" i="120" s="1"/>
  <c r="Q13" i="122"/>
  <c r="Q34" i="122" s="1"/>
  <c r="Q13" i="121"/>
  <c r="Q34" i="121" s="1"/>
  <c r="Q13" i="119"/>
  <c r="Q13" i="118"/>
  <c r="Q34" i="118" s="1"/>
  <c r="Q13" i="120"/>
  <c r="Q34" i="120" s="1"/>
  <c r="P13" i="122"/>
  <c r="P34" i="122" s="1"/>
  <c r="P13" i="121"/>
  <c r="P34" i="121" s="1"/>
  <c r="P13" i="119"/>
  <c r="P13" i="118"/>
  <c r="P34" i="118" s="1"/>
  <c r="P13" i="120"/>
  <c r="P34" i="120" s="1"/>
  <c r="P21" i="122"/>
  <c r="P42" i="122" s="1"/>
  <c r="P21" i="121"/>
  <c r="P42" i="121" s="1"/>
  <c r="P21" i="119"/>
  <c r="P21" i="118"/>
  <c r="P42" i="118" s="1"/>
  <c r="P21" i="120"/>
  <c r="P42" i="120" s="1"/>
  <c r="P20" i="122"/>
  <c r="P41" i="122" s="1"/>
  <c r="P20" i="121"/>
  <c r="P41" i="121" s="1"/>
  <c r="P20" i="119"/>
  <c r="P20" i="118"/>
  <c r="P41" i="118" s="1"/>
  <c r="P20" i="120"/>
  <c r="P41" i="120" s="1"/>
  <c r="Q19" i="122"/>
  <c r="Q40" i="122" s="1"/>
  <c r="Q19" i="121"/>
  <c r="Q40" i="121" s="1"/>
  <c r="Q19" i="119"/>
  <c r="Q19" i="118"/>
  <c r="Q40" i="118" s="1"/>
  <c r="Q19" i="120"/>
  <c r="Q40" i="120" s="1"/>
  <c r="Q10" i="122"/>
  <c r="Q31" i="122" s="1"/>
  <c r="Q10" i="121"/>
  <c r="Q31" i="121" s="1"/>
  <c r="Q10" i="119"/>
  <c r="Q10" i="118"/>
  <c r="Q31" i="118" s="1"/>
  <c r="Q10" i="120"/>
  <c r="Q31" i="120" s="1"/>
  <c r="P19" i="122"/>
  <c r="P40" i="122" s="1"/>
  <c r="P19" i="121"/>
  <c r="P40" i="121" s="1"/>
  <c r="P19" i="119"/>
  <c r="P19" i="118"/>
  <c r="P40" i="118" s="1"/>
  <c r="P19" i="120"/>
  <c r="P40" i="120" s="1"/>
  <c r="Q20" i="122"/>
  <c r="Q41" i="122" s="1"/>
  <c r="Q20" i="119"/>
  <c r="Q20" i="118"/>
  <c r="Q41" i="118" s="1"/>
  <c r="Q20" i="120"/>
  <c r="Q41" i="120" s="1"/>
  <c r="Q20" i="121"/>
  <c r="Q41" i="121" s="1"/>
  <c r="Q16" i="122"/>
  <c r="Q37" i="122" s="1"/>
  <c r="Q16" i="121"/>
  <c r="Q37" i="121" s="1"/>
  <c r="Q16" i="119"/>
  <c r="Q16" i="118"/>
  <c r="Q37" i="118" s="1"/>
  <c r="Q16" i="120"/>
  <c r="Q37" i="120" s="1"/>
  <c r="B8" i="8"/>
  <c r="B8" i="51" s="1"/>
  <c r="B7" i="90" l="1"/>
  <c r="B28" i="90" s="1"/>
  <c r="B7" i="105"/>
  <c r="B28" i="105" s="1"/>
  <c r="B8" i="103"/>
  <c r="B30" i="103" s="1"/>
  <c r="B8" i="87"/>
  <c r="B30" i="87" s="1"/>
  <c r="B8" i="102"/>
  <c r="B30" i="102" s="1"/>
  <c r="B30" i="51"/>
  <c r="B7" i="104"/>
  <c r="B28" i="104" s="1"/>
  <c r="B7" i="88"/>
  <c r="B28" i="88" s="1"/>
  <c r="B19" i="8"/>
  <c r="B19" i="51" s="1"/>
  <c r="B13" i="8"/>
  <c r="B13" i="51" s="1"/>
  <c r="B16" i="8"/>
  <c r="B16" i="51" s="1"/>
  <c r="B10" i="8"/>
  <c r="B10" i="51" s="1"/>
  <c r="B12" i="104" l="1"/>
  <c r="B33" i="104" s="1"/>
  <c r="B12" i="88"/>
  <c r="B33" i="88" s="1"/>
  <c r="B12" i="90"/>
  <c r="B33" i="90" s="1"/>
  <c r="B13" i="87"/>
  <c r="B35" i="87" s="1"/>
  <c r="B13" i="102"/>
  <c r="B35" i="102" s="1"/>
  <c r="B12" i="105"/>
  <c r="B33" i="105" s="1"/>
  <c r="B13" i="103"/>
  <c r="B35" i="103" s="1"/>
  <c r="B35" i="51"/>
  <c r="B15" i="104"/>
  <c r="B36" i="104" s="1"/>
  <c r="B15" i="88"/>
  <c r="B36" i="88" s="1"/>
  <c r="B15" i="90"/>
  <c r="B36" i="90" s="1"/>
  <c r="B15" i="105"/>
  <c r="B36" i="105" s="1"/>
  <c r="B16" i="103"/>
  <c r="B38" i="103" s="1"/>
  <c r="B38" i="51"/>
  <c r="B16" i="87"/>
  <c r="B38" i="87" s="1"/>
  <c r="B16" i="102"/>
  <c r="B38" i="102" s="1"/>
  <c r="B9" i="104"/>
  <c r="B30" i="104" s="1"/>
  <c r="B9" i="88"/>
  <c r="B30" i="88" s="1"/>
  <c r="B9" i="90"/>
  <c r="B30" i="90" s="1"/>
  <c r="B9" i="105"/>
  <c r="B30" i="105" s="1"/>
  <c r="B10" i="103"/>
  <c r="B32" i="103" s="1"/>
  <c r="B32" i="51"/>
  <c r="B10" i="102"/>
  <c r="B32" i="102" s="1"/>
  <c r="B10" i="87"/>
  <c r="B32" i="87" s="1"/>
  <c r="B18" i="90"/>
  <c r="B39" i="90" s="1"/>
  <c r="B18" i="104"/>
  <c r="B39" i="104" s="1"/>
  <c r="B18" i="88"/>
  <c r="B39" i="88" s="1"/>
  <c r="B18" i="105"/>
  <c r="B39" i="105" s="1"/>
  <c r="B19" i="87"/>
  <c r="B41" i="87" s="1"/>
  <c r="B19" i="103"/>
  <c r="B41" i="103" s="1"/>
  <c r="B41" i="51"/>
  <c r="B19" i="102"/>
  <c r="B41" i="102" s="1"/>
  <c r="B14" i="8"/>
  <c r="B14" i="51" s="1"/>
  <c r="B17" i="8"/>
  <c r="B17" i="51" s="1"/>
  <c r="B11" i="8"/>
  <c r="B11" i="51" s="1"/>
  <c r="B20" i="8"/>
  <c r="B20" i="51" s="1"/>
  <c r="B21" i="8"/>
  <c r="B21" i="51" s="1"/>
  <c r="B22" i="8"/>
  <c r="B22" i="51" s="1"/>
  <c r="B10" i="105" l="1"/>
  <c r="B31" i="105" s="1"/>
  <c r="B11" i="87"/>
  <c r="B33" i="87" s="1"/>
  <c r="B11" i="102"/>
  <c r="B33" i="102" s="1"/>
  <c r="B11" i="103"/>
  <c r="B33" i="103" s="1"/>
  <c r="B10" i="104"/>
  <c r="B31" i="104" s="1"/>
  <c r="B10" i="88"/>
  <c r="B31" i="88" s="1"/>
  <c r="B33" i="51"/>
  <c r="B10" i="90"/>
  <c r="B31" i="90" s="1"/>
  <c r="B16" i="105"/>
  <c r="B37" i="105" s="1"/>
  <c r="B17" i="87"/>
  <c r="B39" i="87" s="1"/>
  <c r="B17" i="102"/>
  <c r="B39" i="102" s="1"/>
  <c r="B17" i="103"/>
  <c r="B39" i="103" s="1"/>
  <c r="B16" i="104"/>
  <c r="B37" i="104" s="1"/>
  <c r="B16" i="88"/>
  <c r="B37" i="88" s="1"/>
  <c r="B39" i="51"/>
  <c r="B16" i="90"/>
  <c r="B37" i="90" s="1"/>
  <c r="B13" i="105"/>
  <c r="B34" i="105" s="1"/>
  <c r="B14" i="103"/>
  <c r="B36" i="103" s="1"/>
  <c r="B13" i="104"/>
  <c r="B34" i="104" s="1"/>
  <c r="B13" i="88"/>
  <c r="B34" i="88" s="1"/>
  <c r="B14" i="87"/>
  <c r="B36" i="87" s="1"/>
  <c r="B14" i="102"/>
  <c r="B36" i="102" s="1"/>
  <c r="B13" i="90"/>
  <c r="B34" i="90" s="1"/>
  <c r="B36" i="51"/>
  <c r="B19" i="90"/>
  <c r="B40" i="90" s="1"/>
  <c r="B19" i="105"/>
  <c r="B40" i="105" s="1"/>
  <c r="B19" i="88"/>
  <c r="B40" i="88" s="1"/>
  <c r="B20" i="87"/>
  <c r="B42" i="87" s="1"/>
  <c r="B19" i="104"/>
  <c r="B40" i="104" s="1"/>
  <c r="B20" i="103"/>
  <c r="B42" i="103" s="1"/>
  <c r="B20" i="102"/>
  <c r="B42" i="102" s="1"/>
  <c r="B42" i="51"/>
  <c r="B21" i="90"/>
  <c r="B42" i="90" s="1"/>
  <c r="B21" i="104"/>
  <c r="B42" i="104" s="1"/>
  <c r="B21" i="105"/>
  <c r="B42" i="105" s="1"/>
  <c r="B21" i="88"/>
  <c r="B42" i="88" s="1"/>
  <c r="B22" i="87"/>
  <c r="B44" i="87" s="1"/>
  <c r="B22" i="103"/>
  <c r="B44" i="103" s="1"/>
  <c r="B22" i="102"/>
  <c r="B44" i="102" s="1"/>
  <c r="B44" i="51"/>
  <c r="B20" i="90"/>
  <c r="B41" i="90" s="1"/>
  <c r="B20" i="104"/>
  <c r="B41" i="104" s="1"/>
  <c r="B20" i="105"/>
  <c r="B41" i="105" s="1"/>
  <c r="B20" i="88"/>
  <c r="B41" i="88" s="1"/>
  <c r="B21" i="87"/>
  <c r="B43" i="87" s="1"/>
  <c r="B43" i="51"/>
  <c r="B21" i="102"/>
  <c r="B43" i="102" s="1"/>
  <c r="B21" i="103"/>
  <c r="B43" i="103" s="1"/>
  <c r="X6" i="115"/>
  <c r="W6" i="115"/>
  <c r="V6" i="115"/>
  <c r="F6" i="115"/>
  <c r="G6" i="115"/>
  <c r="H6" i="115"/>
  <c r="I6" i="115"/>
  <c r="J6" i="115"/>
  <c r="K6" i="115"/>
  <c r="L6" i="115"/>
  <c r="T6" i="115"/>
  <c r="U6" i="115"/>
  <c r="C6" i="115"/>
  <c r="D6" i="115"/>
  <c r="E6" i="115"/>
  <c r="E6" i="114" l="1"/>
  <c r="E27" i="114" s="1"/>
  <c r="E6" i="117"/>
  <c r="E27" i="117" s="1"/>
  <c r="E6" i="113"/>
  <c r="E27" i="113" s="1"/>
  <c r="E6" i="116"/>
  <c r="E27" i="116" s="1"/>
  <c r="L6" i="114"/>
  <c r="L27" i="114" s="1"/>
  <c r="L6" i="117"/>
  <c r="L27" i="117" s="1"/>
  <c r="L6" i="113"/>
  <c r="L27" i="113" s="1"/>
  <c r="L6" i="116"/>
  <c r="L27" i="116" s="1"/>
  <c r="H6" i="114"/>
  <c r="H27" i="114" s="1"/>
  <c r="H6" i="117"/>
  <c r="H27" i="117" s="1"/>
  <c r="H6" i="113"/>
  <c r="H27" i="113" s="1"/>
  <c r="H6" i="116"/>
  <c r="H27" i="116" s="1"/>
  <c r="W6" i="114"/>
  <c r="W27" i="114" s="1"/>
  <c r="W6" i="117"/>
  <c r="W27" i="117" s="1"/>
  <c r="W6" i="113"/>
  <c r="W27" i="113" s="1"/>
  <c r="W6" i="116"/>
  <c r="W27" i="116" s="1"/>
  <c r="K6" i="114"/>
  <c r="K27" i="114" s="1"/>
  <c r="K6" i="117"/>
  <c r="K27" i="117" s="1"/>
  <c r="K6" i="113"/>
  <c r="K27" i="113" s="1"/>
  <c r="K6" i="116"/>
  <c r="K27" i="116" s="1"/>
  <c r="G6" i="114"/>
  <c r="G27" i="114" s="1"/>
  <c r="G6" i="117"/>
  <c r="G27" i="117" s="1"/>
  <c r="G6" i="113"/>
  <c r="G27" i="113" s="1"/>
  <c r="G6" i="116"/>
  <c r="G27" i="116" s="1"/>
  <c r="X6" i="114"/>
  <c r="X27" i="114" s="1"/>
  <c r="X6" i="117"/>
  <c r="X27" i="117" s="1"/>
  <c r="X6" i="113"/>
  <c r="X27" i="113" s="1"/>
  <c r="X6" i="116"/>
  <c r="X27" i="116" s="1"/>
  <c r="D6" i="114"/>
  <c r="D27" i="114" s="1"/>
  <c r="D6" i="117"/>
  <c r="D27" i="117" s="1"/>
  <c r="D6" i="113"/>
  <c r="D27" i="113" s="1"/>
  <c r="D6" i="116"/>
  <c r="D27" i="116" s="1"/>
  <c r="C6" i="114"/>
  <c r="C27" i="114" s="1"/>
  <c r="C6" i="117"/>
  <c r="C27" i="117" s="1"/>
  <c r="C6" i="113"/>
  <c r="C27" i="113" s="1"/>
  <c r="C6" i="116"/>
  <c r="C27" i="116" s="1"/>
  <c r="U6" i="114"/>
  <c r="U27" i="114" s="1"/>
  <c r="U6" i="117"/>
  <c r="U27" i="117" s="1"/>
  <c r="U6" i="113"/>
  <c r="U27" i="113" s="1"/>
  <c r="U6" i="116"/>
  <c r="U27" i="116" s="1"/>
  <c r="J6" i="114"/>
  <c r="J27" i="114" s="1"/>
  <c r="J6" i="117"/>
  <c r="J27" i="117" s="1"/>
  <c r="J6" i="113"/>
  <c r="J27" i="113" s="1"/>
  <c r="J6" i="116"/>
  <c r="J27" i="116" s="1"/>
  <c r="F6" i="114"/>
  <c r="F27" i="114" s="1"/>
  <c r="F6" i="117"/>
  <c r="F27" i="117" s="1"/>
  <c r="F6" i="113"/>
  <c r="F27" i="113" s="1"/>
  <c r="F6" i="116"/>
  <c r="F27" i="116" s="1"/>
  <c r="T6" i="114"/>
  <c r="T27" i="114" s="1"/>
  <c r="T6" i="117"/>
  <c r="T27" i="117" s="1"/>
  <c r="T6" i="113"/>
  <c r="T27" i="113" s="1"/>
  <c r="T6" i="116"/>
  <c r="T27" i="116" s="1"/>
  <c r="I6" i="114"/>
  <c r="I27" i="114" s="1"/>
  <c r="I6" i="117"/>
  <c r="I27" i="117" s="1"/>
  <c r="I6" i="113"/>
  <c r="I27" i="113" s="1"/>
  <c r="I6" i="116"/>
  <c r="I27" i="116" s="1"/>
  <c r="V6" i="114"/>
  <c r="V27" i="114" s="1"/>
  <c r="V6" i="117"/>
  <c r="V27" i="117" s="1"/>
  <c r="V6" i="113"/>
  <c r="V27" i="113" s="1"/>
  <c r="V6" i="116"/>
  <c r="V27" i="116" s="1"/>
  <c r="AB6" i="90"/>
  <c r="AB27" i="90" s="1"/>
  <c r="AB6" i="104"/>
  <c r="AB27" i="104" s="1"/>
  <c r="AB6" i="105"/>
  <c r="AB27" i="105" s="1"/>
  <c r="AB6" i="88"/>
  <c r="AB27" i="88" s="1"/>
  <c r="AB7" i="87"/>
  <c r="AB29" i="87" s="1"/>
  <c r="AB7" i="103"/>
  <c r="AB29" i="103" s="1"/>
  <c r="AB7" i="102"/>
  <c r="AB29" i="102" s="1"/>
  <c r="AB7" i="51"/>
  <c r="AB29" i="51" s="1"/>
  <c r="AE6" i="90"/>
  <c r="AE27" i="90" s="1"/>
  <c r="AE6" i="104"/>
  <c r="AE27" i="104" s="1"/>
  <c r="AE6" i="105"/>
  <c r="AE27" i="105" s="1"/>
  <c r="AE6" i="88"/>
  <c r="AE27" i="88" s="1"/>
  <c r="AE7" i="87"/>
  <c r="AE29" i="87" s="1"/>
  <c r="AE7" i="102"/>
  <c r="AE29" i="102" s="1"/>
  <c r="AE7" i="103"/>
  <c r="AE29" i="103" s="1"/>
  <c r="AE7" i="51"/>
  <c r="AE29" i="51" s="1"/>
  <c r="AA6" i="90"/>
  <c r="AA27" i="90" s="1"/>
  <c r="AA6" i="104"/>
  <c r="AA27" i="104" s="1"/>
  <c r="AA6" i="105"/>
  <c r="AA27" i="105" s="1"/>
  <c r="AA6" i="88"/>
  <c r="AA27" i="88" s="1"/>
  <c r="AA7" i="87"/>
  <c r="AA29" i="87" s="1"/>
  <c r="AA7" i="102"/>
  <c r="AA29" i="102" s="1"/>
  <c r="AA7" i="51"/>
  <c r="AA29" i="51" s="1"/>
  <c r="AA7" i="103"/>
  <c r="AA29" i="103" s="1"/>
  <c r="P6" i="90"/>
  <c r="P27" i="90" s="1"/>
  <c r="P6" i="104"/>
  <c r="P27" i="104" s="1"/>
  <c r="P6" i="105"/>
  <c r="P27" i="105" s="1"/>
  <c r="P7" i="87"/>
  <c r="P29" i="87" s="1"/>
  <c r="P6" i="88"/>
  <c r="P27" i="88" s="1"/>
  <c r="P7" i="103"/>
  <c r="P29" i="103" s="1"/>
  <c r="P7" i="51"/>
  <c r="P29" i="51" s="1"/>
  <c r="P7" i="102"/>
  <c r="P29" i="102" s="1"/>
  <c r="L6" i="90"/>
  <c r="L27" i="90" s="1"/>
  <c r="L6" i="104"/>
  <c r="L27" i="104" s="1"/>
  <c r="L6" i="105"/>
  <c r="L27" i="105" s="1"/>
  <c r="L6" i="88"/>
  <c r="L27" i="88" s="1"/>
  <c r="L7" i="103"/>
  <c r="L29" i="103" s="1"/>
  <c r="L7" i="102"/>
  <c r="L29" i="102" s="1"/>
  <c r="L7" i="51"/>
  <c r="L29" i="51" s="1"/>
  <c r="L7" i="87"/>
  <c r="L29" i="87" s="1"/>
  <c r="K6" i="90"/>
  <c r="K27" i="90" s="1"/>
  <c r="K6" i="104"/>
  <c r="K27" i="104" s="1"/>
  <c r="K6" i="105"/>
  <c r="K27" i="105" s="1"/>
  <c r="K6" i="88"/>
  <c r="K27" i="88" s="1"/>
  <c r="K7" i="87"/>
  <c r="K29" i="87" s="1"/>
  <c r="K7" i="102"/>
  <c r="K29" i="102" s="1"/>
  <c r="K7" i="103"/>
  <c r="K29" i="103" s="1"/>
  <c r="K7" i="51"/>
  <c r="K29" i="51" s="1"/>
  <c r="E6" i="90"/>
  <c r="E27" i="90" s="1"/>
  <c r="E6" i="104"/>
  <c r="E27" i="104" s="1"/>
  <c r="E6" i="105"/>
  <c r="E27" i="105" s="1"/>
  <c r="E6" i="88"/>
  <c r="E27" i="88" s="1"/>
  <c r="E7" i="87"/>
  <c r="E29" i="87" s="1"/>
  <c r="E7" i="102"/>
  <c r="E29" i="102" s="1"/>
  <c r="E7" i="51"/>
  <c r="E29" i="51" s="1"/>
  <c r="E7" i="103"/>
  <c r="E29" i="103" s="1"/>
  <c r="R6" i="90"/>
  <c r="R27" i="90" s="1"/>
  <c r="R6" i="104"/>
  <c r="R27" i="104" s="1"/>
  <c r="R6" i="105"/>
  <c r="R27" i="105" s="1"/>
  <c r="R6" i="88"/>
  <c r="R27" i="88" s="1"/>
  <c r="R7" i="87"/>
  <c r="R29" i="87" s="1"/>
  <c r="R7" i="102"/>
  <c r="R29" i="102" s="1"/>
  <c r="R7" i="103"/>
  <c r="R29" i="103" s="1"/>
  <c r="R7" i="51"/>
  <c r="R29" i="51" s="1"/>
  <c r="N6" i="90"/>
  <c r="N27" i="90" s="1"/>
  <c r="N6" i="104"/>
  <c r="N27" i="104" s="1"/>
  <c r="N6" i="105"/>
  <c r="N27" i="105" s="1"/>
  <c r="N6" i="88"/>
  <c r="N27" i="88" s="1"/>
  <c r="N7" i="87"/>
  <c r="N29" i="87" s="1"/>
  <c r="N7" i="102"/>
  <c r="N29" i="102" s="1"/>
  <c r="N7" i="103"/>
  <c r="N29" i="103" s="1"/>
  <c r="N7" i="51"/>
  <c r="N29" i="51" s="1"/>
  <c r="AG6" i="90"/>
  <c r="AG27" i="90" s="1"/>
  <c r="AG6" i="104"/>
  <c r="AG27" i="104" s="1"/>
  <c r="AG6" i="105"/>
  <c r="AG27" i="105" s="1"/>
  <c r="AG6" i="88"/>
  <c r="AG27" i="88" s="1"/>
  <c r="AG7" i="87"/>
  <c r="AG29" i="87" s="1"/>
  <c r="AG7" i="102"/>
  <c r="AG29" i="102" s="1"/>
  <c r="AG7" i="51"/>
  <c r="AG29" i="51" s="1"/>
  <c r="AG7" i="103"/>
  <c r="AG29" i="103" s="1"/>
  <c r="J6" i="90"/>
  <c r="J27" i="90" s="1"/>
  <c r="J6" i="104"/>
  <c r="J27" i="104" s="1"/>
  <c r="J6" i="105"/>
  <c r="J27" i="105" s="1"/>
  <c r="J6" i="88"/>
  <c r="J27" i="88" s="1"/>
  <c r="J7" i="87"/>
  <c r="J29" i="87" s="1"/>
  <c r="J7" i="102"/>
  <c r="J29" i="102" s="1"/>
  <c r="J7" i="103"/>
  <c r="J29" i="103" s="1"/>
  <c r="J7" i="51"/>
  <c r="J29" i="51" s="1"/>
  <c r="Q6" i="90"/>
  <c r="Q27" i="90" s="1"/>
  <c r="Q6" i="104"/>
  <c r="Q27" i="104" s="1"/>
  <c r="Q6" i="105"/>
  <c r="Q27" i="105" s="1"/>
  <c r="Q6" i="88"/>
  <c r="Q27" i="88" s="1"/>
  <c r="Q7" i="87"/>
  <c r="Q29" i="87" s="1"/>
  <c r="Q7" i="102"/>
  <c r="Q29" i="102" s="1"/>
  <c r="Q7" i="51"/>
  <c r="Q29" i="51" s="1"/>
  <c r="Q7" i="103"/>
  <c r="Q29" i="103" s="1"/>
  <c r="M6" i="90"/>
  <c r="M27" i="90" s="1"/>
  <c r="M6" i="104"/>
  <c r="M27" i="104" s="1"/>
  <c r="M6" i="105"/>
  <c r="M27" i="105" s="1"/>
  <c r="M6" i="88"/>
  <c r="M27" i="88" s="1"/>
  <c r="M7" i="87"/>
  <c r="M29" i="87" s="1"/>
  <c r="M7" i="102"/>
  <c r="M29" i="102" s="1"/>
  <c r="M7" i="103"/>
  <c r="M29" i="103" s="1"/>
  <c r="M7" i="51"/>
  <c r="M29" i="51" s="1"/>
  <c r="G6" i="90"/>
  <c r="G27" i="90" s="1"/>
  <c r="G6" i="104"/>
  <c r="G27" i="104" s="1"/>
  <c r="G6" i="105"/>
  <c r="G27" i="105" s="1"/>
  <c r="G6" i="88"/>
  <c r="G27" i="88" s="1"/>
  <c r="G7" i="87"/>
  <c r="G29" i="87" s="1"/>
  <c r="G7" i="102"/>
  <c r="G29" i="102" s="1"/>
  <c r="G7" i="103"/>
  <c r="G29" i="103" s="1"/>
  <c r="G7" i="51"/>
  <c r="G29" i="51" s="1"/>
  <c r="AC6" i="90"/>
  <c r="AC27" i="90" s="1"/>
  <c r="AC6" i="104"/>
  <c r="AC27" i="104" s="1"/>
  <c r="AC6" i="105"/>
  <c r="AC27" i="105" s="1"/>
  <c r="AC6" i="88"/>
  <c r="AC27" i="88" s="1"/>
  <c r="AC7" i="87"/>
  <c r="AC29" i="87" s="1"/>
  <c r="AC7" i="102"/>
  <c r="AC29" i="102" s="1"/>
  <c r="AC7" i="103"/>
  <c r="AC29" i="103" s="1"/>
  <c r="AC7" i="51"/>
  <c r="AC29" i="51" s="1"/>
  <c r="F6" i="90"/>
  <c r="F27" i="90" s="1"/>
  <c r="F6" i="104"/>
  <c r="F27" i="104" s="1"/>
  <c r="F6" i="105"/>
  <c r="F27" i="105" s="1"/>
  <c r="F6" i="88"/>
  <c r="F27" i="88" s="1"/>
  <c r="F7" i="87"/>
  <c r="F29" i="87" s="1"/>
  <c r="F7" i="102"/>
  <c r="F29" i="102" s="1"/>
  <c r="F7" i="51"/>
  <c r="F29" i="51" s="1"/>
  <c r="F7" i="103"/>
  <c r="F29" i="103" s="1"/>
  <c r="S6" i="90"/>
  <c r="S27" i="90" s="1"/>
  <c r="S6" i="104"/>
  <c r="S27" i="104" s="1"/>
  <c r="S6" i="105"/>
  <c r="S27" i="105" s="1"/>
  <c r="S6" i="88"/>
  <c r="S27" i="88" s="1"/>
  <c r="S7" i="87"/>
  <c r="S29" i="87" s="1"/>
  <c r="S7" i="102"/>
  <c r="S29" i="102" s="1"/>
  <c r="S7" i="103"/>
  <c r="S29" i="103" s="1"/>
  <c r="S7" i="51"/>
  <c r="S29" i="51" s="1"/>
  <c r="O6" i="90"/>
  <c r="O27" i="90" s="1"/>
  <c r="O6" i="104"/>
  <c r="O27" i="104" s="1"/>
  <c r="O6" i="105"/>
  <c r="O27" i="105" s="1"/>
  <c r="O6" i="88"/>
  <c r="O27" i="88" s="1"/>
  <c r="O7" i="87"/>
  <c r="O29" i="87" s="1"/>
  <c r="O7" i="102"/>
  <c r="O29" i="102" s="1"/>
  <c r="O7" i="103"/>
  <c r="O29" i="103" s="1"/>
  <c r="O7" i="51"/>
  <c r="O29" i="51" s="1"/>
  <c r="AD6" i="90"/>
  <c r="AD27" i="90" s="1"/>
  <c r="AD6" i="105"/>
  <c r="AD27" i="105" s="1"/>
  <c r="AD6" i="104"/>
  <c r="AD27" i="104" s="1"/>
  <c r="AD6" i="88"/>
  <c r="AD27" i="88" s="1"/>
  <c r="AD7" i="87"/>
  <c r="AD29" i="87" s="1"/>
  <c r="AD7" i="102"/>
  <c r="AD29" i="102" s="1"/>
  <c r="AD7" i="103"/>
  <c r="AD29" i="103" s="1"/>
  <c r="AD7" i="51"/>
  <c r="AD29" i="51" s="1"/>
  <c r="X6" i="120"/>
  <c r="X27" i="120" s="1"/>
  <c r="X6" i="122"/>
  <c r="X27" i="122" s="1"/>
  <c r="X6" i="121"/>
  <c r="X27" i="121" s="1"/>
  <c r="X6" i="119"/>
  <c r="X6" i="118"/>
  <c r="X27" i="118" s="1"/>
  <c r="G19" i="8"/>
  <c r="G22" i="8" s="1"/>
  <c r="F10" i="8"/>
  <c r="G16" i="8"/>
  <c r="Q19" i="8"/>
  <c r="J18" i="115" s="1"/>
  <c r="M16" i="8"/>
  <c r="F15" i="115" s="1"/>
  <c r="E10" i="8"/>
  <c r="S16" i="8"/>
  <c r="L15" i="115" s="1"/>
  <c r="O13" i="8"/>
  <c r="H12" i="115" s="1"/>
  <c r="F19" i="8"/>
  <c r="F16" i="8"/>
  <c r="S19" i="8"/>
  <c r="L18" i="115" s="1"/>
  <c r="O8" i="8"/>
  <c r="H7" i="115" s="1"/>
  <c r="O16" i="8"/>
  <c r="H15" i="115" s="1"/>
  <c r="M13" i="8"/>
  <c r="F12" i="115" s="1"/>
  <c r="M10" i="8"/>
  <c r="F9" i="115" s="1"/>
  <c r="G10" i="8"/>
  <c r="R10" i="8"/>
  <c r="K9" i="115" s="1"/>
  <c r="N13" i="8"/>
  <c r="G12" i="115" s="1"/>
  <c r="E16" i="8"/>
  <c r="AA19" i="8"/>
  <c r="T18" i="115" s="1"/>
  <c r="Q10" i="8"/>
  <c r="J9" i="115" s="1"/>
  <c r="E19" i="8"/>
  <c r="G13" i="8"/>
  <c r="G8" i="8"/>
  <c r="S13" i="8"/>
  <c r="L12" i="115" s="1"/>
  <c r="O19" i="8"/>
  <c r="H18" i="115" s="1"/>
  <c r="O10" i="8"/>
  <c r="H9" i="115" s="1"/>
  <c r="R16" i="8"/>
  <c r="K15" i="115" s="1"/>
  <c r="Q16" i="8"/>
  <c r="J15" i="115" s="1"/>
  <c r="Q8" i="8"/>
  <c r="J7" i="115" s="1"/>
  <c r="K8" i="8"/>
  <c r="D7" i="115" s="1"/>
  <c r="S10" i="8"/>
  <c r="L9" i="115" s="1"/>
  <c r="AB13" i="8"/>
  <c r="U12" i="115" s="1"/>
  <c r="N8" i="8"/>
  <c r="G7" i="115" s="1"/>
  <c r="J16" i="8"/>
  <c r="C15" i="115" s="1"/>
  <c r="S8" i="8"/>
  <c r="L7" i="115" s="1"/>
  <c r="L19" i="8"/>
  <c r="E18" i="115" s="1"/>
  <c r="L16" i="8"/>
  <c r="E15" i="115" s="1"/>
  <c r="L10" i="8"/>
  <c r="E9" i="115" s="1"/>
  <c r="AB19" i="8"/>
  <c r="U18" i="115" s="1"/>
  <c r="AG8" i="8"/>
  <c r="Z7" i="115" s="1"/>
  <c r="K19" i="8"/>
  <c r="D18" i="115" s="1"/>
  <c r="F8" i="8"/>
  <c r="AB16" i="8"/>
  <c r="U15" i="115" s="1"/>
  <c r="AA8" i="8"/>
  <c r="T7" i="115" s="1"/>
  <c r="AE8" i="8"/>
  <c r="X7" i="115" s="1"/>
  <c r="F20" i="8"/>
  <c r="J19" i="8"/>
  <c r="C18" i="115" s="1"/>
  <c r="K13" i="8"/>
  <c r="D12" i="115" s="1"/>
  <c r="E13" i="8"/>
  <c r="K10" i="8"/>
  <c r="D9" i="115" s="1"/>
  <c r="E8" i="8"/>
  <c r="N19" i="8"/>
  <c r="G18" i="115" s="1"/>
  <c r="AA16" i="8"/>
  <c r="T15" i="115" s="1"/>
  <c r="Q13" i="8"/>
  <c r="J12" i="115" s="1"/>
  <c r="AA10" i="8"/>
  <c r="T9" i="115" s="1"/>
  <c r="P8" i="8"/>
  <c r="I7" i="115" s="1"/>
  <c r="AC8" i="8"/>
  <c r="V7" i="115" s="1"/>
  <c r="AH8" i="8"/>
  <c r="AA7" i="115" s="1"/>
  <c r="AB10" i="8"/>
  <c r="U9" i="115" s="1"/>
  <c r="K16" i="8"/>
  <c r="D15" i="115" s="1"/>
  <c r="F13" i="8"/>
  <c r="J10" i="8"/>
  <c r="C9" i="115" s="1"/>
  <c r="R13" i="8"/>
  <c r="K12" i="115" s="1"/>
  <c r="AB8" i="8"/>
  <c r="U7" i="115" s="1"/>
  <c r="J13" i="8"/>
  <c r="C12" i="115" s="1"/>
  <c r="J8" i="8"/>
  <c r="C7" i="115" s="1"/>
  <c r="L8" i="8"/>
  <c r="E7" i="115" s="1"/>
  <c r="R19" i="8"/>
  <c r="K18" i="115" s="1"/>
  <c r="M19" i="8"/>
  <c r="F18" i="115" s="1"/>
  <c r="N16" i="8"/>
  <c r="G15" i="115" s="1"/>
  <c r="AA13" i="8"/>
  <c r="T12" i="115" s="1"/>
  <c r="N10" i="8"/>
  <c r="G9" i="115" s="1"/>
  <c r="R8" i="8"/>
  <c r="K7" i="115" s="1"/>
  <c r="M8" i="8"/>
  <c r="F7" i="115" s="1"/>
  <c r="AD8" i="8"/>
  <c r="W7" i="115" s="1"/>
  <c r="AH19" i="8"/>
  <c r="AA18" i="115" s="1"/>
  <c r="AH13" i="8"/>
  <c r="AA12" i="115" s="1"/>
  <c r="AH16" i="8"/>
  <c r="AA15" i="115" s="1"/>
  <c r="AH10" i="8"/>
  <c r="AA9" i="115" s="1"/>
  <c r="AG19" i="8"/>
  <c r="Z18" i="115" s="1"/>
  <c r="AG16" i="8"/>
  <c r="Z15" i="115" s="1"/>
  <c r="AG13" i="8"/>
  <c r="Z12" i="115" s="1"/>
  <c r="AG10" i="8"/>
  <c r="Z9" i="115" s="1"/>
  <c r="AE19" i="8"/>
  <c r="X18" i="115" s="1"/>
  <c r="AE16" i="8"/>
  <c r="X15" i="115" s="1"/>
  <c r="AE13" i="8"/>
  <c r="X12" i="115" s="1"/>
  <c r="AE10" i="8"/>
  <c r="X9" i="115" s="1"/>
  <c r="AD19" i="8"/>
  <c r="W18" i="115" s="1"/>
  <c r="AD13" i="8"/>
  <c r="W12" i="115" s="1"/>
  <c r="AD16" i="8"/>
  <c r="W15" i="115" s="1"/>
  <c r="AD10" i="8"/>
  <c r="W9" i="115" s="1"/>
  <c r="AC19" i="8"/>
  <c r="V18" i="115" s="1"/>
  <c r="AC13" i="8"/>
  <c r="V12" i="115" s="1"/>
  <c r="AC16" i="8"/>
  <c r="V15" i="115" s="1"/>
  <c r="AC10" i="8"/>
  <c r="V9" i="115" s="1"/>
  <c r="P19" i="8"/>
  <c r="I18" i="115" s="1"/>
  <c r="P16" i="8"/>
  <c r="I15" i="115" s="1"/>
  <c r="P13" i="8"/>
  <c r="I12" i="115" s="1"/>
  <c r="P10" i="8"/>
  <c r="I9" i="115" s="1"/>
  <c r="L13" i="8"/>
  <c r="E12" i="115" s="1"/>
  <c r="W9" i="114" l="1"/>
  <c r="W30" i="114" s="1"/>
  <c r="W9" i="117"/>
  <c r="W30" i="117" s="1"/>
  <c r="W9" i="113"/>
  <c r="W30" i="113" s="1"/>
  <c r="W9" i="116"/>
  <c r="W30" i="116" s="1"/>
  <c r="AA9" i="114"/>
  <c r="AA30" i="114" s="1"/>
  <c r="AA9" i="117"/>
  <c r="AA30" i="117" s="1"/>
  <c r="AA9" i="113"/>
  <c r="AA30" i="113" s="1"/>
  <c r="AA9" i="116"/>
  <c r="AA30" i="116" s="1"/>
  <c r="E7" i="114"/>
  <c r="E28" i="114" s="1"/>
  <c r="E7" i="117"/>
  <c r="E28" i="117" s="1"/>
  <c r="E7" i="113"/>
  <c r="E28" i="113" s="1"/>
  <c r="E7" i="116"/>
  <c r="E28" i="116" s="1"/>
  <c r="I12" i="114"/>
  <c r="I33" i="114" s="1"/>
  <c r="I12" i="117"/>
  <c r="I33" i="117" s="1"/>
  <c r="I12" i="113"/>
  <c r="I33" i="113" s="1"/>
  <c r="I12" i="116"/>
  <c r="I33" i="116" s="1"/>
  <c r="W15" i="114"/>
  <c r="W36" i="114" s="1"/>
  <c r="W15" i="117"/>
  <c r="W36" i="117" s="1"/>
  <c r="W15" i="113"/>
  <c r="W36" i="113" s="1"/>
  <c r="W15" i="116"/>
  <c r="W36" i="116" s="1"/>
  <c r="Z12" i="114"/>
  <c r="Z33" i="114" s="1"/>
  <c r="Z12" i="117"/>
  <c r="Z33" i="117" s="1"/>
  <c r="Z12" i="113"/>
  <c r="Z33" i="113" s="1"/>
  <c r="Z12" i="116"/>
  <c r="Z33" i="116" s="1"/>
  <c r="F7" i="114"/>
  <c r="F28" i="114" s="1"/>
  <c r="F7" i="117"/>
  <c r="F28" i="117" s="1"/>
  <c r="F7" i="113"/>
  <c r="F28" i="113" s="1"/>
  <c r="F7" i="116"/>
  <c r="F28" i="116" s="1"/>
  <c r="G15" i="114"/>
  <c r="G36" i="114" s="1"/>
  <c r="G15" i="117"/>
  <c r="G36" i="117" s="1"/>
  <c r="G15" i="113"/>
  <c r="G36" i="113" s="1"/>
  <c r="G15" i="116"/>
  <c r="G36" i="116" s="1"/>
  <c r="C9" i="114"/>
  <c r="C30" i="114" s="1"/>
  <c r="C9" i="117"/>
  <c r="C30" i="117" s="1"/>
  <c r="C9" i="113"/>
  <c r="C30" i="113" s="1"/>
  <c r="C9" i="116"/>
  <c r="C30" i="116" s="1"/>
  <c r="AA7" i="114"/>
  <c r="AA28" i="114" s="1"/>
  <c r="AA7" i="117"/>
  <c r="AA28" i="117" s="1"/>
  <c r="AA7" i="113"/>
  <c r="AA28" i="113" s="1"/>
  <c r="AA7" i="116"/>
  <c r="AA28" i="116" s="1"/>
  <c r="J12" i="114"/>
  <c r="J33" i="114" s="1"/>
  <c r="J12" i="117"/>
  <c r="J33" i="117" s="1"/>
  <c r="J12" i="113"/>
  <c r="J33" i="113" s="1"/>
  <c r="J12" i="116"/>
  <c r="J33" i="116" s="1"/>
  <c r="D9" i="114"/>
  <c r="D30" i="114" s="1"/>
  <c r="D9" i="117"/>
  <c r="D30" i="117" s="1"/>
  <c r="D9" i="113"/>
  <c r="D30" i="113" s="1"/>
  <c r="D9" i="116"/>
  <c r="D30" i="116" s="1"/>
  <c r="E9" i="114"/>
  <c r="E30" i="114" s="1"/>
  <c r="E9" i="117"/>
  <c r="E30" i="117" s="1"/>
  <c r="E9" i="113"/>
  <c r="E30" i="113" s="1"/>
  <c r="E9" i="116"/>
  <c r="E30" i="116" s="1"/>
  <c r="C15" i="114"/>
  <c r="C36" i="114" s="1"/>
  <c r="C15" i="117"/>
  <c r="C36" i="117" s="1"/>
  <c r="C15" i="113"/>
  <c r="C36" i="113" s="1"/>
  <c r="C15" i="116"/>
  <c r="C36" i="116" s="1"/>
  <c r="D7" i="114"/>
  <c r="D28" i="114" s="1"/>
  <c r="D7" i="117"/>
  <c r="D28" i="117" s="1"/>
  <c r="D7" i="113"/>
  <c r="D28" i="113" s="1"/>
  <c r="D7" i="116"/>
  <c r="D28" i="116" s="1"/>
  <c r="T18" i="114"/>
  <c r="T39" i="114" s="1"/>
  <c r="T18" i="117"/>
  <c r="T39" i="117" s="1"/>
  <c r="T18" i="113"/>
  <c r="T39" i="113" s="1"/>
  <c r="T18" i="116"/>
  <c r="T39" i="116" s="1"/>
  <c r="H7" i="114"/>
  <c r="H28" i="114" s="1"/>
  <c r="H7" i="117"/>
  <c r="H28" i="117" s="1"/>
  <c r="H7" i="113"/>
  <c r="H28" i="113" s="1"/>
  <c r="H7" i="116"/>
  <c r="H28" i="116" s="1"/>
  <c r="H12" i="114"/>
  <c r="H33" i="114" s="1"/>
  <c r="H12" i="117"/>
  <c r="H33" i="117" s="1"/>
  <c r="H12" i="113"/>
  <c r="H33" i="113" s="1"/>
  <c r="H12" i="116"/>
  <c r="H33" i="116" s="1"/>
  <c r="J18" i="114"/>
  <c r="J39" i="114" s="1"/>
  <c r="J18" i="117"/>
  <c r="J39" i="117" s="1"/>
  <c r="J18" i="113"/>
  <c r="J39" i="113" s="1"/>
  <c r="J18" i="116"/>
  <c r="J39" i="116" s="1"/>
  <c r="I15" i="114"/>
  <c r="I36" i="114" s="1"/>
  <c r="I15" i="117"/>
  <c r="I36" i="117" s="1"/>
  <c r="I15" i="113"/>
  <c r="I36" i="113" s="1"/>
  <c r="I15" i="116"/>
  <c r="I36" i="116" s="1"/>
  <c r="V12" i="114"/>
  <c r="V33" i="114" s="1"/>
  <c r="V12" i="117"/>
  <c r="V33" i="117" s="1"/>
  <c r="V12" i="113"/>
  <c r="V33" i="113" s="1"/>
  <c r="V12" i="116"/>
  <c r="V33" i="116" s="1"/>
  <c r="W12" i="114"/>
  <c r="W33" i="114" s="1"/>
  <c r="W12" i="117"/>
  <c r="W33" i="117" s="1"/>
  <c r="W12" i="113"/>
  <c r="W33" i="113" s="1"/>
  <c r="W12" i="116"/>
  <c r="W33" i="116" s="1"/>
  <c r="X15" i="114"/>
  <c r="X36" i="114" s="1"/>
  <c r="X15" i="117"/>
  <c r="X36" i="117" s="1"/>
  <c r="X15" i="113"/>
  <c r="X36" i="113" s="1"/>
  <c r="X15" i="116"/>
  <c r="X36" i="116" s="1"/>
  <c r="Z15" i="114"/>
  <c r="Z36" i="114" s="1"/>
  <c r="Z15" i="117"/>
  <c r="Z36" i="117" s="1"/>
  <c r="Z15" i="113"/>
  <c r="Z36" i="113" s="1"/>
  <c r="Z15" i="116"/>
  <c r="Z36" i="116" s="1"/>
  <c r="AA12" i="114"/>
  <c r="AA33" i="114" s="1"/>
  <c r="AA12" i="117"/>
  <c r="AA33" i="117" s="1"/>
  <c r="AA12" i="113"/>
  <c r="AA33" i="113" s="1"/>
  <c r="AA12" i="116"/>
  <c r="AA33" i="116" s="1"/>
  <c r="K7" i="114"/>
  <c r="K28" i="114" s="1"/>
  <c r="K7" i="117"/>
  <c r="K28" i="117" s="1"/>
  <c r="K7" i="113"/>
  <c r="K28" i="113" s="1"/>
  <c r="K7" i="116"/>
  <c r="K28" i="116" s="1"/>
  <c r="F18" i="114"/>
  <c r="F39" i="114" s="1"/>
  <c r="F18" i="117"/>
  <c r="F39" i="117" s="1"/>
  <c r="F18" i="113"/>
  <c r="F39" i="113" s="1"/>
  <c r="F18" i="116"/>
  <c r="F39" i="116" s="1"/>
  <c r="C12" i="114"/>
  <c r="C33" i="114" s="1"/>
  <c r="C12" i="117"/>
  <c r="C33" i="117" s="1"/>
  <c r="C12" i="113"/>
  <c r="C33" i="113" s="1"/>
  <c r="C12" i="116"/>
  <c r="C33" i="116" s="1"/>
  <c r="V7" i="114"/>
  <c r="V28" i="114" s="1"/>
  <c r="V7" i="117"/>
  <c r="V28" i="117" s="1"/>
  <c r="V7" i="113"/>
  <c r="V28" i="113" s="1"/>
  <c r="V7" i="116"/>
  <c r="V28" i="116" s="1"/>
  <c r="T15" i="114"/>
  <c r="T36" i="114" s="1"/>
  <c r="T15" i="117"/>
  <c r="T36" i="117" s="1"/>
  <c r="T15" i="113"/>
  <c r="T36" i="113" s="1"/>
  <c r="T15" i="116"/>
  <c r="T36" i="116" s="1"/>
  <c r="X7" i="114"/>
  <c r="X28" i="114" s="1"/>
  <c r="X7" i="117"/>
  <c r="X28" i="117" s="1"/>
  <c r="X7" i="113"/>
  <c r="X28" i="113" s="1"/>
  <c r="X7" i="116"/>
  <c r="X28" i="116" s="1"/>
  <c r="D18" i="114"/>
  <c r="D39" i="114" s="1"/>
  <c r="D18" i="117"/>
  <c r="D39" i="117" s="1"/>
  <c r="D18" i="113"/>
  <c r="D39" i="113" s="1"/>
  <c r="D18" i="116"/>
  <c r="D39" i="116" s="1"/>
  <c r="E15" i="114"/>
  <c r="E36" i="114" s="1"/>
  <c r="E15" i="117"/>
  <c r="E36" i="117" s="1"/>
  <c r="E15" i="113"/>
  <c r="E36" i="113" s="1"/>
  <c r="E15" i="116"/>
  <c r="E36" i="116" s="1"/>
  <c r="G7" i="114"/>
  <c r="G28" i="114" s="1"/>
  <c r="G7" i="117"/>
  <c r="G28" i="117" s="1"/>
  <c r="G7" i="113"/>
  <c r="G28" i="113" s="1"/>
  <c r="G7" i="116"/>
  <c r="G28" i="116" s="1"/>
  <c r="J7" i="114"/>
  <c r="J28" i="114" s="1"/>
  <c r="J7" i="117"/>
  <c r="J28" i="117" s="1"/>
  <c r="J7" i="113"/>
  <c r="J28" i="113" s="1"/>
  <c r="J7" i="116"/>
  <c r="J28" i="116" s="1"/>
  <c r="H9" i="114"/>
  <c r="H30" i="114" s="1"/>
  <c r="H9" i="117"/>
  <c r="H30" i="117" s="1"/>
  <c r="H9" i="113"/>
  <c r="H30" i="113" s="1"/>
  <c r="H9" i="116"/>
  <c r="H30" i="116" s="1"/>
  <c r="F9" i="114"/>
  <c r="F30" i="114" s="1"/>
  <c r="F9" i="117"/>
  <c r="F30" i="117" s="1"/>
  <c r="F9" i="113"/>
  <c r="F30" i="113" s="1"/>
  <c r="F9" i="116"/>
  <c r="F30" i="116" s="1"/>
  <c r="L18" i="114"/>
  <c r="L39" i="114" s="1"/>
  <c r="L18" i="117"/>
  <c r="L39" i="117" s="1"/>
  <c r="L18" i="113"/>
  <c r="L39" i="113" s="1"/>
  <c r="L18" i="116"/>
  <c r="L39" i="116" s="1"/>
  <c r="L15" i="114"/>
  <c r="L36" i="114" s="1"/>
  <c r="L15" i="117"/>
  <c r="L36" i="117" s="1"/>
  <c r="L15" i="113"/>
  <c r="L36" i="113" s="1"/>
  <c r="L15" i="116"/>
  <c r="L36" i="116" s="1"/>
  <c r="I9" i="114"/>
  <c r="I30" i="114" s="1"/>
  <c r="I9" i="117"/>
  <c r="I30" i="117" s="1"/>
  <c r="I9" i="113"/>
  <c r="I30" i="113" s="1"/>
  <c r="I9" i="116"/>
  <c r="I30" i="116" s="1"/>
  <c r="X9" i="114"/>
  <c r="X30" i="114" s="1"/>
  <c r="X9" i="117"/>
  <c r="X30" i="117" s="1"/>
  <c r="X9" i="113"/>
  <c r="X30" i="113" s="1"/>
  <c r="X9" i="116"/>
  <c r="X30" i="116" s="1"/>
  <c r="W7" i="114"/>
  <c r="W28" i="114" s="1"/>
  <c r="W7" i="117"/>
  <c r="W28" i="117" s="1"/>
  <c r="W7" i="113"/>
  <c r="W28" i="113" s="1"/>
  <c r="W7" i="116"/>
  <c r="W28" i="116" s="1"/>
  <c r="K12" i="114"/>
  <c r="K33" i="114" s="1"/>
  <c r="K12" i="117"/>
  <c r="K33" i="117" s="1"/>
  <c r="K12" i="113"/>
  <c r="K33" i="113" s="1"/>
  <c r="K12" i="116"/>
  <c r="K33" i="116" s="1"/>
  <c r="V15" i="114"/>
  <c r="V36" i="114" s="1"/>
  <c r="V15" i="117"/>
  <c r="V36" i="117" s="1"/>
  <c r="V15" i="113"/>
  <c r="V36" i="113" s="1"/>
  <c r="V15" i="116"/>
  <c r="V36" i="116" s="1"/>
  <c r="X12" i="114"/>
  <c r="X33" i="114" s="1"/>
  <c r="X12" i="117"/>
  <c r="X33" i="117" s="1"/>
  <c r="X12" i="113"/>
  <c r="X33" i="113" s="1"/>
  <c r="X12" i="116"/>
  <c r="X33" i="116" s="1"/>
  <c r="AA15" i="114"/>
  <c r="AA36" i="114" s="1"/>
  <c r="AA15" i="117"/>
  <c r="AA36" i="117" s="1"/>
  <c r="AA15" i="113"/>
  <c r="AA36" i="113" s="1"/>
  <c r="AA15" i="116"/>
  <c r="AA36" i="116" s="1"/>
  <c r="C7" i="114"/>
  <c r="C28" i="114" s="1"/>
  <c r="C7" i="117"/>
  <c r="C28" i="117" s="1"/>
  <c r="C7" i="113"/>
  <c r="C28" i="113" s="1"/>
  <c r="C7" i="116"/>
  <c r="C28" i="116" s="1"/>
  <c r="E12" i="114"/>
  <c r="E33" i="114" s="1"/>
  <c r="E12" i="117"/>
  <c r="E33" i="117" s="1"/>
  <c r="E12" i="113"/>
  <c r="E33" i="113" s="1"/>
  <c r="E12" i="116"/>
  <c r="E33" i="116" s="1"/>
  <c r="I18" i="114"/>
  <c r="I39" i="114" s="1"/>
  <c r="I18" i="117"/>
  <c r="I39" i="117" s="1"/>
  <c r="I18" i="113"/>
  <c r="I39" i="113" s="1"/>
  <c r="I18" i="116"/>
  <c r="I39" i="116" s="1"/>
  <c r="V18" i="114"/>
  <c r="V39" i="114" s="1"/>
  <c r="V18" i="117"/>
  <c r="V39" i="117" s="1"/>
  <c r="V18" i="113"/>
  <c r="V39" i="113" s="1"/>
  <c r="V18" i="116"/>
  <c r="V39" i="116" s="1"/>
  <c r="W18" i="114"/>
  <c r="W39" i="114" s="1"/>
  <c r="W18" i="117"/>
  <c r="W39" i="117" s="1"/>
  <c r="W18" i="113"/>
  <c r="W39" i="113" s="1"/>
  <c r="W18" i="116"/>
  <c r="W39" i="116" s="1"/>
  <c r="X18" i="114"/>
  <c r="X39" i="114" s="1"/>
  <c r="X18" i="117"/>
  <c r="X39" i="117" s="1"/>
  <c r="X18" i="113"/>
  <c r="X39" i="113" s="1"/>
  <c r="X18" i="116"/>
  <c r="X39" i="116" s="1"/>
  <c r="Z18" i="114"/>
  <c r="Z39" i="114" s="1"/>
  <c r="Z18" i="117"/>
  <c r="Z39" i="117" s="1"/>
  <c r="Z18" i="113"/>
  <c r="Z39" i="113" s="1"/>
  <c r="Z18" i="116"/>
  <c r="Z39" i="116" s="1"/>
  <c r="AA18" i="114"/>
  <c r="AA39" i="114" s="1"/>
  <c r="AA18" i="117"/>
  <c r="AA39" i="117" s="1"/>
  <c r="AA18" i="113"/>
  <c r="AA39" i="113" s="1"/>
  <c r="AA18" i="116"/>
  <c r="AA39" i="116" s="1"/>
  <c r="G9" i="114"/>
  <c r="G30" i="114" s="1"/>
  <c r="G9" i="117"/>
  <c r="G30" i="117" s="1"/>
  <c r="G9" i="113"/>
  <c r="G30" i="113" s="1"/>
  <c r="G9" i="116"/>
  <c r="G30" i="116" s="1"/>
  <c r="K18" i="114"/>
  <c r="K39" i="114" s="1"/>
  <c r="K18" i="117"/>
  <c r="K39" i="117" s="1"/>
  <c r="K18" i="113"/>
  <c r="K39" i="113" s="1"/>
  <c r="K18" i="116"/>
  <c r="K39" i="116" s="1"/>
  <c r="U7" i="114"/>
  <c r="U28" i="114" s="1"/>
  <c r="U7" i="117"/>
  <c r="U28" i="117" s="1"/>
  <c r="U7" i="113"/>
  <c r="U28" i="113" s="1"/>
  <c r="U7" i="116"/>
  <c r="U28" i="116" s="1"/>
  <c r="D15" i="114"/>
  <c r="D36" i="114" s="1"/>
  <c r="D15" i="117"/>
  <c r="D36" i="117" s="1"/>
  <c r="D15" i="113"/>
  <c r="D36" i="113" s="1"/>
  <c r="D15" i="116"/>
  <c r="D36" i="116" s="1"/>
  <c r="I7" i="114"/>
  <c r="I28" i="114" s="1"/>
  <c r="I7" i="117"/>
  <c r="I28" i="117" s="1"/>
  <c r="I7" i="113"/>
  <c r="I28" i="113" s="1"/>
  <c r="I7" i="116"/>
  <c r="I28" i="116" s="1"/>
  <c r="G18" i="114"/>
  <c r="G39" i="114" s="1"/>
  <c r="G18" i="117"/>
  <c r="G39" i="117" s="1"/>
  <c r="G18" i="113"/>
  <c r="G39" i="113" s="1"/>
  <c r="G18" i="116"/>
  <c r="G39" i="116" s="1"/>
  <c r="D12" i="114"/>
  <c r="D33" i="114" s="1"/>
  <c r="D12" i="117"/>
  <c r="D33" i="117" s="1"/>
  <c r="D12" i="113"/>
  <c r="D33" i="113" s="1"/>
  <c r="D12" i="116"/>
  <c r="D33" i="116" s="1"/>
  <c r="T7" i="114"/>
  <c r="T28" i="114" s="1"/>
  <c r="T7" i="117"/>
  <c r="T28" i="117" s="1"/>
  <c r="T7" i="113"/>
  <c r="T28" i="113" s="1"/>
  <c r="T7" i="116"/>
  <c r="T28" i="116" s="1"/>
  <c r="Z7" i="114"/>
  <c r="Z28" i="114" s="1"/>
  <c r="Z7" i="117"/>
  <c r="Z28" i="117" s="1"/>
  <c r="Z7" i="113"/>
  <c r="Z28" i="113" s="1"/>
  <c r="Z7" i="116"/>
  <c r="Z28" i="116" s="1"/>
  <c r="E18" i="114"/>
  <c r="E39" i="114" s="1"/>
  <c r="E18" i="117"/>
  <c r="E39" i="117" s="1"/>
  <c r="E18" i="113"/>
  <c r="E39" i="113" s="1"/>
  <c r="E18" i="116"/>
  <c r="E39" i="116" s="1"/>
  <c r="U12" i="114"/>
  <c r="U33" i="114" s="1"/>
  <c r="U12" i="117"/>
  <c r="U33" i="117" s="1"/>
  <c r="U12" i="113"/>
  <c r="U33" i="113" s="1"/>
  <c r="U12" i="116"/>
  <c r="U33" i="116" s="1"/>
  <c r="J15" i="114"/>
  <c r="J36" i="114" s="1"/>
  <c r="J15" i="117"/>
  <c r="J36" i="117" s="1"/>
  <c r="J15" i="113"/>
  <c r="J36" i="113" s="1"/>
  <c r="J15" i="116"/>
  <c r="J36" i="116" s="1"/>
  <c r="H18" i="114"/>
  <c r="H39" i="114" s="1"/>
  <c r="H18" i="117"/>
  <c r="H39" i="117" s="1"/>
  <c r="H18" i="113"/>
  <c r="H39" i="113" s="1"/>
  <c r="H18" i="116"/>
  <c r="H39" i="116" s="1"/>
  <c r="G12" i="114"/>
  <c r="G33" i="114" s="1"/>
  <c r="G12" i="117"/>
  <c r="G33" i="117" s="1"/>
  <c r="G12" i="113"/>
  <c r="G33" i="113" s="1"/>
  <c r="G12" i="116"/>
  <c r="G33" i="116" s="1"/>
  <c r="F12" i="114"/>
  <c r="F33" i="114" s="1"/>
  <c r="F12" i="117"/>
  <c r="F33" i="117" s="1"/>
  <c r="F12" i="113"/>
  <c r="F33" i="113" s="1"/>
  <c r="F12" i="116"/>
  <c r="F33" i="116" s="1"/>
  <c r="V9" i="114"/>
  <c r="V30" i="114" s="1"/>
  <c r="V9" i="117"/>
  <c r="V30" i="117" s="1"/>
  <c r="V9" i="113"/>
  <c r="V30" i="113" s="1"/>
  <c r="V9" i="116"/>
  <c r="V30" i="116" s="1"/>
  <c r="Z9" i="114"/>
  <c r="Z30" i="114" s="1"/>
  <c r="Z9" i="117"/>
  <c r="Z30" i="117" s="1"/>
  <c r="Z9" i="113"/>
  <c r="Z30" i="113" s="1"/>
  <c r="Z9" i="116"/>
  <c r="Z30" i="116" s="1"/>
  <c r="T12" i="114"/>
  <c r="T33" i="114" s="1"/>
  <c r="T12" i="117"/>
  <c r="T33" i="117" s="1"/>
  <c r="T12" i="113"/>
  <c r="T33" i="113" s="1"/>
  <c r="T12" i="116"/>
  <c r="T33" i="116" s="1"/>
  <c r="U9" i="114"/>
  <c r="U30" i="114" s="1"/>
  <c r="U9" i="117"/>
  <c r="U30" i="117" s="1"/>
  <c r="U9" i="113"/>
  <c r="U30" i="113" s="1"/>
  <c r="U9" i="116"/>
  <c r="U30" i="116" s="1"/>
  <c r="T9" i="114"/>
  <c r="T30" i="114" s="1"/>
  <c r="T9" i="117"/>
  <c r="T30" i="117" s="1"/>
  <c r="T9" i="113"/>
  <c r="T30" i="113" s="1"/>
  <c r="T9" i="116"/>
  <c r="T30" i="116" s="1"/>
  <c r="C18" i="114"/>
  <c r="C39" i="114" s="1"/>
  <c r="C18" i="117"/>
  <c r="C39" i="117" s="1"/>
  <c r="C18" i="113"/>
  <c r="C39" i="113" s="1"/>
  <c r="C18" i="116"/>
  <c r="C39" i="116" s="1"/>
  <c r="U15" i="114"/>
  <c r="U36" i="114" s="1"/>
  <c r="U15" i="117"/>
  <c r="U36" i="117" s="1"/>
  <c r="U15" i="113"/>
  <c r="U36" i="113" s="1"/>
  <c r="U15" i="116"/>
  <c r="U36" i="116" s="1"/>
  <c r="U18" i="114"/>
  <c r="U39" i="114" s="1"/>
  <c r="U18" i="117"/>
  <c r="U39" i="117" s="1"/>
  <c r="U18" i="113"/>
  <c r="U39" i="113" s="1"/>
  <c r="U18" i="116"/>
  <c r="U39" i="116" s="1"/>
  <c r="L7" i="114"/>
  <c r="L28" i="114" s="1"/>
  <c r="L7" i="117"/>
  <c r="L28" i="117" s="1"/>
  <c r="L7" i="113"/>
  <c r="L28" i="113" s="1"/>
  <c r="L7" i="116"/>
  <c r="L28" i="116" s="1"/>
  <c r="L9" i="114"/>
  <c r="L30" i="114" s="1"/>
  <c r="L9" i="117"/>
  <c r="L30" i="117" s="1"/>
  <c r="L9" i="113"/>
  <c r="L30" i="113" s="1"/>
  <c r="L9" i="116"/>
  <c r="L30" i="116" s="1"/>
  <c r="K15" i="114"/>
  <c r="K36" i="114" s="1"/>
  <c r="K15" i="117"/>
  <c r="K36" i="117" s="1"/>
  <c r="K15" i="113"/>
  <c r="K36" i="113" s="1"/>
  <c r="K15" i="116"/>
  <c r="K36" i="116" s="1"/>
  <c r="L12" i="114"/>
  <c r="L33" i="114" s="1"/>
  <c r="L12" i="117"/>
  <c r="L33" i="117" s="1"/>
  <c r="L12" i="113"/>
  <c r="L33" i="113" s="1"/>
  <c r="L12" i="116"/>
  <c r="L33" i="116" s="1"/>
  <c r="J9" i="114"/>
  <c r="J30" i="114" s="1"/>
  <c r="J9" i="117"/>
  <c r="J30" i="117" s="1"/>
  <c r="J9" i="113"/>
  <c r="J30" i="113" s="1"/>
  <c r="J9" i="116"/>
  <c r="J30" i="116" s="1"/>
  <c r="K9" i="114"/>
  <c r="K30" i="114" s="1"/>
  <c r="K9" i="117"/>
  <c r="K30" i="117" s="1"/>
  <c r="K9" i="113"/>
  <c r="K30" i="113" s="1"/>
  <c r="K9" i="116"/>
  <c r="K30" i="116" s="1"/>
  <c r="H15" i="114"/>
  <c r="H36" i="114" s="1"/>
  <c r="H15" i="117"/>
  <c r="H36" i="117" s="1"/>
  <c r="H15" i="113"/>
  <c r="H36" i="113" s="1"/>
  <c r="H15" i="116"/>
  <c r="H36" i="116" s="1"/>
  <c r="F15" i="114"/>
  <c r="F36" i="114" s="1"/>
  <c r="F15" i="117"/>
  <c r="F36" i="117" s="1"/>
  <c r="F15" i="113"/>
  <c r="F36" i="113" s="1"/>
  <c r="F15" i="116"/>
  <c r="F36" i="116" s="1"/>
  <c r="AH18" i="104"/>
  <c r="AH39" i="104" s="1"/>
  <c r="AH18" i="88"/>
  <c r="AH39" i="88" s="1"/>
  <c r="AH18" i="90"/>
  <c r="AH39" i="90" s="1"/>
  <c r="AH18" i="105"/>
  <c r="AH39" i="105" s="1"/>
  <c r="AH19" i="87"/>
  <c r="AH41" i="87" s="1"/>
  <c r="AH19" i="103"/>
  <c r="AH41" i="103" s="1"/>
  <c r="AH19" i="51"/>
  <c r="AH41" i="51" s="1"/>
  <c r="AH19" i="102"/>
  <c r="AH41" i="102" s="1"/>
  <c r="AH15" i="105"/>
  <c r="AH36" i="105" s="1"/>
  <c r="AH15" i="90"/>
  <c r="AH36" i="90" s="1"/>
  <c r="AH15" i="104"/>
  <c r="AH36" i="104" s="1"/>
  <c r="AH15" i="88"/>
  <c r="AH36" i="88" s="1"/>
  <c r="AH16" i="102"/>
  <c r="AH38" i="102" s="1"/>
  <c r="AH16" i="103"/>
  <c r="AH38" i="103" s="1"/>
  <c r="AH16" i="87"/>
  <c r="AH38" i="87" s="1"/>
  <c r="AH16" i="51"/>
  <c r="AH38" i="51" s="1"/>
  <c r="AH12" i="104"/>
  <c r="AH33" i="104" s="1"/>
  <c r="AH12" i="88"/>
  <c r="AH33" i="88" s="1"/>
  <c r="AH13" i="87"/>
  <c r="AH35" i="87" s="1"/>
  <c r="AH13" i="103"/>
  <c r="AH35" i="103" s="1"/>
  <c r="AH12" i="90"/>
  <c r="AH33" i="90" s="1"/>
  <c r="AH12" i="105"/>
  <c r="AH33" i="105" s="1"/>
  <c r="AH13" i="102"/>
  <c r="AH35" i="102" s="1"/>
  <c r="AH13" i="51"/>
  <c r="AH35" i="51" s="1"/>
  <c r="AH9" i="105"/>
  <c r="AH30" i="105" s="1"/>
  <c r="AH9" i="90"/>
  <c r="AH30" i="90" s="1"/>
  <c r="AH10" i="102"/>
  <c r="AH32" i="102" s="1"/>
  <c r="AH9" i="104"/>
  <c r="AH30" i="104" s="1"/>
  <c r="AH9" i="88"/>
  <c r="AH30" i="88" s="1"/>
  <c r="AH10" i="103"/>
  <c r="AH32" i="103" s="1"/>
  <c r="AH10" i="87"/>
  <c r="AH32" i="87" s="1"/>
  <c r="AH10" i="51"/>
  <c r="AH32" i="51" s="1"/>
  <c r="P12" i="90"/>
  <c r="P33" i="90" s="1"/>
  <c r="P12" i="104"/>
  <c r="P33" i="104" s="1"/>
  <c r="P12" i="105"/>
  <c r="P33" i="105" s="1"/>
  <c r="P12" i="88"/>
  <c r="P33" i="88" s="1"/>
  <c r="P13" i="103"/>
  <c r="P35" i="103" s="1"/>
  <c r="P13" i="87"/>
  <c r="P35" i="87" s="1"/>
  <c r="P13" i="51"/>
  <c r="P35" i="51" s="1"/>
  <c r="P13" i="102"/>
  <c r="P35" i="102" s="1"/>
  <c r="AD15" i="90"/>
  <c r="AD36" i="90" s="1"/>
  <c r="AD15" i="104"/>
  <c r="AD36" i="104" s="1"/>
  <c r="AD15" i="105"/>
  <c r="AD36" i="105" s="1"/>
  <c r="AD15" i="88"/>
  <c r="AD36" i="88" s="1"/>
  <c r="AD16" i="87"/>
  <c r="AD38" i="87" s="1"/>
  <c r="AD16" i="102"/>
  <c r="AD38" i="102" s="1"/>
  <c r="AD16" i="51"/>
  <c r="AD38" i="51" s="1"/>
  <c r="AD16" i="103"/>
  <c r="AD38" i="103" s="1"/>
  <c r="M7" i="90"/>
  <c r="M28" i="90" s="1"/>
  <c r="M7" i="104"/>
  <c r="M28" i="104" s="1"/>
  <c r="M7" i="105"/>
  <c r="M28" i="105" s="1"/>
  <c r="M7" i="88"/>
  <c r="M28" i="88" s="1"/>
  <c r="M8" i="87"/>
  <c r="M30" i="87" s="1"/>
  <c r="M8" i="103"/>
  <c r="M30" i="103" s="1"/>
  <c r="M8" i="51"/>
  <c r="M30" i="51" s="1"/>
  <c r="M8" i="102"/>
  <c r="M30" i="102" s="1"/>
  <c r="F7" i="90"/>
  <c r="F28" i="90" s="1"/>
  <c r="F7" i="104"/>
  <c r="F28" i="104" s="1"/>
  <c r="F7" i="105"/>
  <c r="F28" i="105" s="1"/>
  <c r="F7" i="88"/>
  <c r="F28" i="88" s="1"/>
  <c r="F8" i="87"/>
  <c r="F30" i="87" s="1"/>
  <c r="F8" i="102"/>
  <c r="F30" i="102" s="1"/>
  <c r="F8" i="51"/>
  <c r="F30" i="51" s="1"/>
  <c r="F8" i="103"/>
  <c r="F30" i="103" s="1"/>
  <c r="C6" i="90"/>
  <c r="C27" i="90" s="1"/>
  <c r="C6" i="104"/>
  <c r="C27" i="104" s="1"/>
  <c r="C6" i="105"/>
  <c r="C27" i="105" s="1"/>
  <c r="C6" i="88"/>
  <c r="C27" i="88" s="1"/>
  <c r="C7" i="87"/>
  <c r="C29" i="87" s="1"/>
  <c r="C7" i="102"/>
  <c r="C29" i="102" s="1"/>
  <c r="C7" i="103"/>
  <c r="C29" i="103" s="1"/>
  <c r="C7" i="51"/>
  <c r="C29" i="51" s="1"/>
  <c r="AC12" i="90"/>
  <c r="AC33" i="90" s="1"/>
  <c r="AC12" i="104"/>
  <c r="AC33" i="104" s="1"/>
  <c r="AC12" i="105"/>
  <c r="AC33" i="105" s="1"/>
  <c r="AC12" i="88"/>
  <c r="AC33" i="88" s="1"/>
  <c r="AC13" i="87"/>
  <c r="AC35" i="87" s="1"/>
  <c r="AC13" i="102"/>
  <c r="AC35" i="102" s="1"/>
  <c r="AC13" i="103"/>
  <c r="AC35" i="103" s="1"/>
  <c r="AC13" i="51"/>
  <c r="AC35" i="51" s="1"/>
  <c r="AG15" i="90"/>
  <c r="AG36" i="90" s="1"/>
  <c r="AG15" i="104"/>
  <c r="AG36" i="104" s="1"/>
  <c r="AG15" i="105"/>
  <c r="AG36" i="105" s="1"/>
  <c r="AG15" i="88"/>
  <c r="AG36" i="88" s="1"/>
  <c r="AG16" i="87"/>
  <c r="AG38" i="87" s="1"/>
  <c r="AG16" i="102"/>
  <c r="AG38" i="102" s="1"/>
  <c r="AG16" i="51"/>
  <c r="AG38" i="51" s="1"/>
  <c r="AG16" i="103"/>
  <c r="AG38" i="103" s="1"/>
  <c r="M18" i="90"/>
  <c r="M39" i="90" s="1"/>
  <c r="M18" i="104"/>
  <c r="M39" i="104" s="1"/>
  <c r="M18" i="105"/>
  <c r="M39" i="105" s="1"/>
  <c r="M18" i="88"/>
  <c r="M39" i="88" s="1"/>
  <c r="M19" i="87"/>
  <c r="M41" i="87" s="1"/>
  <c r="M19" i="102"/>
  <c r="M41" i="102" s="1"/>
  <c r="M19" i="103"/>
  <c r="M41" i="103" s="1"/>
  <c r="M19" i="51"/>
  <c r="M41" i="51" s="1"/>
  <c r="F12" i="90"/>
  <c r="F33" i="90" s="1"/>
  <c r="F12" i="104"/>
  <c r="F33" i="104" s="1"/>
  <c r="F12" i="105"/>
  <c r="F33" i="105" s="1"/>
  <c r="F12" i="88"/>
  <c r="F33" i="88" s="1"/>
  <c r="F13" i="87"/>
  <c r="F35" i="87" s="1"/>
  <c r="F13" i="102"/>
  <c r="F35" i="102" s="1"/>
  <c r="F13" i="51"/>
  <c r="F35" i="51" s="1"/>
  <c r="F13" i="103"/>
  <c r="F35" i="103" s="1"/>
  <c r="AA15" i="90"/>
  <c r="AA36" i="90" s="1"/>
  <c r="AA15" i="104"/>
  <c r="AA36" i="104" s="1"/>
  <c r="AA15" i="105"/>
  <c r="AA36" i="105" s="1"/>
  <c r="AA15" i="88"/>
  <c r="AA36" i="88" s="1"/>
  <c r="AA16" i="87"/>
  <c r="AA38" i="87" s="1"/>
  <c r="AA16" i="102"/>
  <c r="AA38" i="102" s="1"/>
  <c r="AA16" i="103"/>
  <c r="AA38" i="103" s="1"/>
  <c r="AA16" i="51"/>
  <c r="AA38" i="51" s="1"/>
  <c r="L15" i="90"/>
  <c r="L36" i="90" s="1"/>
  <c r="L15" i="104"/>
  <c r="L36" i="104" s="1"/>
  <c r="L15" i="105"/>
  <c r="L36" i="105" s="1"/>
  <c r="L16" i="87"/>
  <c r="L38" i="87" s="1"/>
  <c r="L15" i="88"/>
  <c r="L36" i="88" s="1"/>
  <c r="L16" i="103"/>
  <c r="L38" i="103" s="1"/>
  <c r="L16" i="51"/>
  <c r="L38" i="51" s="1"/>
  <c r="L16" i="102"/>
  <c r="L38" i="102" s="1"/>
  <c r="Q7" i="90"/>
  <c r="Q28" i="90" s="1"/>
  <c r="Q7" i="104"/>
  <c r="Q28" i="104" s="1"/>
  <c r="Q7" i="105"/>
  <c r="Q28" i="105" s="1"/>
  <c r="Q7" i="88"/>
  <c r="Q28" i="88" s="1"/>
  <c r="Q8" i="87"/>
  <c r="Q30" i="87" s="1"/>
  <c r="Q8" i="102"/>
  <c r="Q30" i="102" s="1"/>
  <c r="Q8" i="51"/>
  <c r="Q30" i="51" s="1"/>
  <c r="Q8" i="103"/>
  <c r="Q30" i="103" s="1"/>
  <c r="O9" i="90"/>
  <c r="O30" i="90" s="1"/>
  <c r="O9" i="104"/>
  <c r="O30" i="104" s="1"/>
  <c r="O9" i="105"/>
  <c r="O30" i="105" s="1"/>
  <c r="O9" i="88"/>
  <c r="O30" i="88" s="1"/>
  <c r="O10" i="87"/>
  <c r="O32" i="87" s="1"/>
  <c r="O10" i="102"/>
  <c r="O32" i="102" s="1"/>
  <c r="O10" i="103"/>
  <c r="O32" i="103" s="1"/>
  <c r="O10" i="51"/>
  <c r="O32" i="51" s="1"/>
  <c r="G12" i="90"/>
  <c r="G33" i="90" s="1"/>
  <c r="G12" i="104"/>
  <c r="G33" i="104" s="1"/>
  <c r="G12" i="105"/>
  <c r="G33" i="105" s="1"/>
  <c r="G12" i="88"/>
  <c r="G33" i="88" s="1"/>
  <c r="G13" i="87"/>
  <c r="G35" i="87" s="1"/>
  <c r="G13" i="102"/>
  <c r="G35" i="102" s="1"/>
  <c r="G13" i="103"/>
  <c r="G35" i="103" s="1"/>
  <c r="G13" i="51"/>
  <c r="G35" i="51" s="1"/>
  <c r="M9" i="90"/>
  <c r="M30" i="90" s="1"/>
  <c r="M9" i="104"/>
  <c r="M30" i="104" s="1"/>
  <c r="M9" i="105"/>
  <c r="M30" i="105" s="1"/>
  <c r="M9" i="88"/>
  <c r="M30" i="88" s="1"/>
  <c r="M10" i="87"/>
  <c r="M32" i="87" s="1"/>
  <c r="M10" i="103"/>
  <c r="M32" i="103" s="1"/>
  <c r="M10" i="51"/>
  <c r="M32" i="51" s="1"/>
  <c r="M10" i="102"/>
  <c r="M32" i="102" s="1"/>
  <c r="S18" i="90"/>
  <c r="S39" i="90" s="1"/>
  <c r="S18" i="104"/>
  <c r="S39" i="104" s="1"/>
  <c r="S18" i="105"/>
  <c r="S39" i="105" s="1"/>
  <c r="S18" i="88"/>
  <c r="S39" i="88" s="1"/>
  <c r="S19" i="87"/>
  <c r="S41" i="87" s="1"/>
  <c r="S19" i="102"/>
  <c r="S41" i="102" s="1"/>
  <c r="S19" i="103"/>
  <c r="S41" i="103" s="1"/>
  <c r="S19" i="51"/>
  <c r="S41" i="51" s="1"/>
  <c r="S15" i="90"/>
  <c r="S36" i="90" s="1"/>
  <c r="S15" i="104"/>
  <c r="S36" i="104" s="1"/>
  <c r="S15" i="105"/>
  <c r="S36" i="105" s="1"/>
  <c r="S15" i="88"/>
  <c r="S36" i="88" s="1"/>
  <c r="S16" i="87"/>
  <c r="S38" i="87" s="1"/>
  <c r="S16" i="102"/>
  <c r="S38" i="102" s="1"/>
  <c r="S16" i="103"/>
  <c r="S38" i="103" s="1"/>
  <c r="S16" i="51"/>
  <c r="S38" i="51" s="1"/>
  <c r="G15" i="90"/>
  <c r="G36" i="90" s="1"/>
  <c r="G15" i="104"/>
  <c r="G36" i="104" s="1"/>
  <c r="G15" i="88"/>
  <c r="G36" i="88" s="1"/>
  <c r="G16" i="87"/>
  <c r="G38" i="87" s="1"/>
  <c r="G16" i="102"/>
  <c r="G38" i="102" s="1"/>
  <c r="G15" i="105"/>
  <c r="G36" i="105" s="1"/>
  <c r="G16" i="103"/>
  <c r="G38" i="103" s="1"/>
  <c r="G16" i="51"/>
  <c r="G38" i="51" s="1"/>
  <c r="L12" i="90"/>
  <c r="L33" i="90" s="1"/>
  <c r="L12" i="104"/>
  <c r="L33" i="104" s="1"/>
  <c r="L12" i="105"/>
  <c r="L33" i="105" s="1"/>
  <c r="L12" i="88"/>
  <c r="L33" i="88" s="1"/>
  <c r="L13" i="87"/>
  <c r="L35" i="87" s="1"/>
  <c r="L13" i="102"/>
  <c r="L35" i="102" s="1"/>
  <c r="L13" i="103"/>
  <c r="L35" i="103" s="1"/>
  <c r="L13" i="51"/>
  <c r="L35" i="51" s="1"/>
  <c r="P18" i="90"/>
  <c r="P39" i="90" s="1"/>
  <c r="P18" i="104"/>
  <c r="P39" i="104" s="1"/>
  <c r="P18" i="105"/>
  <c r="P39" i="105" s="1"/>
  <c r="P18" i="88"/>
  <c r="P39" i="88" s="1"/>
  <c r="P19" i="103"/>
  <c r="P41" i="103" s="1"/>
  <c r="P19" i="87"/>
  <c r="P41" i="87" s="1"/>
  <c r="P19" i="51"/>
  <c r="P41" i="51" s="1"/>
  <c r="P19" i="102"/>
  <c r="P41" i="102" s="1"/>
  <c r="AC18" i="90"/>
  <c r="AC39" i="90" s="1"/>
  <c r="AC18" i="104"/>
  <c r="AC39" i="104" s="1"/>
  <c r="AC18" i="105"/>
  <c r="AC39" i="105" s="1"/>
  <c r="AC18" i="88"/>
  <c r="AC39" i="88" s="1"/>
  <c r="AC19" i="87"/>
  <c r="AC41" i="87" s="1"/>
  <c r="AC19" i="102"/>
  <c r="AC41" i="102" s="1"/>
  <c r="AC19" i="103"/>
  <c r="AC41" i="103" s="1"/>
  <c r="AC19" i="51"/>
  <c r="AC41" i="51" s="1"/>
  <c r="AD18" i="90"/>
  <c r="AD39" i="90" s="1"/>
  <c r="AD18" i="104"/>
  <c r="AD39" i="104" s="1"/>
  <c r="AD18" i="105"/>
  <c r="AD39" i="105" s="1"/>
  <c r="AD18" i="88"/>
  <c r="AD39" i="88" s="1"/>
  <c r="AD19" i="87"/>
  <c r="AD41" i="87" s="1"/>
  <c r="AD19" i="102"/>
  <c r="AD41" i="102" s="1"/>
  <c r="AD19" i="51"/>
  <c r="AD41" i="51" s="1"/>
  <c r="AD19" i="103"/>
  <c r="AD41" i="103" s="1"/>
  <c r="AE18" i="90"/>
  <c r="AE39" i="90" s="1"/>
  <c r="AE18" i="104"/>
  <c r="AE39" i="104" s="1"/>
  <c r="AE18" i="88"/>
  <c r="AE39" i="88" s="1"/>
  <c r="AE19" i="87"/>
  <c r="AE41" i="87" s="1"/>
  <c r="AE18" i="105"/>
  <c r="AE39" i="105" s="1"/>
  <c r="AE19" i="102"/>
  <c r="AE41" i="102" s="1"/>
  <c r="AE19" i="103"/>
  <c r="AE41" i="103" s="1"/>
  <c r="AE19" i="51"/>
  <c r="AE41" i="51" s="1"/>
  <c r="AG18" i="90"/>
  <c r="AG39" i="90" s="1"/>
  <c r="AG18" i="104"/>
  <c r="AG39" i="104" s="1"/>
  <c r="AG18" i="105"/>
  <c r="AG39" i="105" s="1"/>
  <c r="AG18" i="88"/>
  <c r="AG39" i="88" s="1"/>
  <c r="AG19" i="87"/>
  <c r="AG41" i="87" s="1"/>
  <c r="AG19" i="102"/>
  <c r="AG41" i="102" s="1"/>
  <c r="AG19" i="51"/>
  <c r="AG41" i="51" s="1"/>
  <c r="AG19" i="103"/>
  <c r="AG41" i="103" s="1"/>
  <c r="N9" i="90"/>
  <c r="N30" i="90" s="1"/>
  <c r="N9" i="105"/>
  <c r="N30" i="105" s="1"/>
  <c r="N9" i="88"/>
  <c r="N30" i="88" s="1"/>
  <c r="N10" i="87"/>
  <c r="N32" i="87" s="1"/>
  <c r="N10" i="102"/>
  <c r="N32" i="102" s="1"/>
  <c r="N9" i="104"/>
  <c r="N30" i="104" s="1"/>
  <c r="N10" i="103"/>
  <c r="N32" i="103" s="1"/>
  <c r="N10" i="51"/>
  <c r="N32" i="51" s="1"/>
  <c r="R18" i="90"/>
  <c r="R39" i="90" s="1"/>
  <c r="R18" i="104"/>
  <c r="R39" i="104" s="1"/>
  <c r="R18" i="105"/>
  <c r="R39" i="105" s="1"/>
  <c r="R18" i="88"/>
  <c r="R39" i="88" s="1"/>
  <c r="R19" i="87"/>
  <c r="R41" i="87" s="1"/>
  <c r="R19" i="102"/>
  <c r="R41" i="102" s="1"/>
  <c r="R19" i="103"/>
  <c r="R41" i="103" s="1"/>
  <c r="R19" i="51"/>
  <c r="R41" i="51" s="1"/>
  <c r="AB7" i="90"/>
  <c r="AB28" i="90" s="1"/>
  <c r="AB7" i="104"/>
  <c r="AB28" i="104" s="1"/>
  <c r="AB7" i="105"/>
  <c r="AB28" i="105" s="1"/>
  <c r="AB8" i="87"/>
  <c r="AB30" i="87" s="1"/>
  <c r="AB8" i="103"/>
  <c r="AB30" i="103" s="1"/>
  <c r="AB8" i="51"/>
  <c r="AB30" i="51" s="1"/>
  <c r="AB8" i="102"/>
  <c r="AB30" i="102" s="1"/>
  <c r="AB7" i="88"/>
  <c r="AB28" i="88" s="1"/>
  <c r="K15" i="90"/>
  <c r="K36" i="90" s="1"/>
  <c r="K15" i="104"/>
  <c r="K36" i="104" s="1"/>
  <c r="K15" i="105"/>
  <c r="K36" i="105" s="1"/>
  <c r="K15" i="88"/>
  <c r="K36" i="88" s="1"/>
  <c r="K16" i="87"/>
  <c r="K38" i="87" s="1"/>
  <c r="K16" i="102"/>
  <c r="K38" i="102" s="1"/>
  <c r="K16" i="103"/>
  <c r="K38" i="103" s="1"/>
  <c r="K16" i="51"/>
  <c r="K38" i="51" s="1"/>
  <c r="P7" i="90"/>
  <c r="P28" i="90" s="1"/>
  <c r="P7" i="104"/>
  <c r="P28" i="104" s="1"/>
  <c r="P7" i="105"/>
  <c r="P28" i="105" s="1"/>
  <c r="P8" i="87"/>
  <c r="P30" i="87" s="1"/>
  <c r="P8" i="102"/>
  <c r="P30" i="102" s="1"/>
  <c r="P8" i="103"/>
  <c r="P30" i="103" s="1"/>
  <c r="P7" i="88"/>
  <c r="P28" i="88" s="1"/>
  <c r="P8" i="51"/>
  <c r="P30" i="51" s="1"/>
  <c r="N18" i="90"/>
  <c r="N39" i="90" s="1"/>
  <c r="N18" i="104"/>
  <c r="N39" i="104" s="1"/>
  <c r="N18" i="105"/>
  <c r="N39" i="105" s="1"/>
  <c r="N18" i="88"/>
  <c r="N39" i="88" s="1"/>
  <c r="N19" i="87"/>
  <c r="N41" i="87" s="1"/>
  <c r="N19" i="102"/>
  <c r="N41" i="102" s="1"/>
  <c r="N19" i="51"/>
  <c r="N41" i="51" s="1"/>
  <c r="N19" i="103"/>
  <c r="N41" i="103" s="1"/>
  <c r="K12" i="90"/>
  <c r="K33" i="90" s="1"/>
  <c r="K12" i="104"/>
  <c r="K33" i="104" s="1"/>
  <c r="K12" i="105"/>
  <c r="K33" i="105" s="1"/>
  <c r="K12" i="88"/>
  <c r="K33" i="88" s="1"/>
  <c r="K13" i="87"/>
  <c r="K35" i="87" s="1"/>
  <c r="K13" i="102"/>
  <c r="K35" i="102" s="1"/>
  <c r="K13" i="103"/>
  <c r="K35" i="103" s="1"/>
  <c r="K13" i="51"/>
  <c r="K35" i="51" s="1"/>
  <c r="AA7" i="90"/>
  <c r="AA28" i="90" s="1"/>
  <c r="AA7" i="104"/>
  <c r="AA28" i="104" s="1"/>
  <c r="AA7" i="105"/>
  <c r="AA28" i="105" s="1"/>
  <c r="AA7" i="88"/>
  <c r="AA28" i="88" s="1"/>
  <c r="AA8" i="87"/>
  <c r="AA30" i="87" s="1"/>
  <c r="AA8" i="102"/>
  <c r="AA30" i="102" s="1"/>
  <c r="AA8" i="51"/>
  <c r="AA30" i="51" s="1"/>
  <c r="AA8" i="103"/>
  <c r="AA30" i="103" s="1"/>
  <c r="AG7" i="90"/>
  <c r="AG28" i="90" s="1"/>
  <c r="AG7" i="104"/>
  <c r="AG28" i="104" s="1"/>
  <c r="AG7" i="105"/>
  <c r="AG28" i="105" s="1"/>
  <c r="AG7" i="88"/>
  <c r="AG28" i="88" s="1"/>
  <c r="AG8" i="87"/>
  <c r="AG30" i="87" s="1"/>
  <c r="AG8" i="102"/>
  <c r="AG30" i="102" s="1"/>
  <c r="AG8" i="51"/>
  <c r="AG30" i="51" s="1"/>
  <c r="AG8" i="103"/>
  <c r="AG30" i="103" s="1"/>
  <c r="L18" i="90"/>
  <c r="L39" i="90" s="1"/>
  <c r="L18" i="104"/>
  <c r="L39" i="104" s="1"/>
  <c r="L18" i="105"/>
  <c r="L39" i="105" s="1"/>
  <c r="L18" i="88"/>
  <c r="L39" i="88" s="1"/>
  <c r="L19" i="87"/>
  <c r="L41" i="87" s="1"/>
  <c r="L19" i="102"/>
  <c r="L41" i="102" s="1"/>
  <c r="L19" i="103"/>
  <c r="L41" i="103" s="1"/>
  <c r="L19" i="51"/>
  <c r="L41" i="51" s="1"/>
  <c r="AB12" i="90"/>
  <c r="AB33" i="90" s="1"/>
  <c r="AB12" i="104"/>
  <c r="AB33" i="104" s="1"/>
  <c r="AB12" i="105"/>
  <c r="AB33" i="105" s="1"/>
  <c r="AB12" i="88"/>
  <c r="AB33" i="88" s="1"/>
  <c r="AB13" i="102"/>
  <c r="AB35" i="102" s="1"/>
  <c r="AB13" i="103"/>
  <c r="AB35" i="103" s="1"/>
  <c r="AB13" i="87"/>
  <c r="AB35" i="87" s="1"/>
  <c r="AB13" i="51"/>
  <c r="AB35" i="51" s="1"/>
  <c r="Q15" i="90"/>
  <c r="Q36" i="90" s="1"/>
  <c r="Q15" i="104"/>
  <c r="Q36" i="104" s="1"/>
  <c r="Q15" i="105"/>
  <c r="Q36" i="105" s="1"/>
  <c r="Q15" i="88"/>
  <c r="Q36" i="88" s="1"/>
  <c r="Q16" i="87"/>
  <c r="Q38" i="87" s="1"/>
  <c r="Q16" i="102"/>
  <c r="Q38" i="102" s="1"/>
  <c r="Q16" i="51"/>
  <c r="Q38" i="51" s="1"/>
  <c r="Q16" i="103"/>
  <c r="Q38" i="103" s="1"/>
  <c r="O18" i="90"/>
  <c r="O39" i="90" s="1"/>
  <c r="O18" i="104"/>
  <c r="O39" i="104" s="1"/>
  <c r="O18" i="88"/>
  <c r="O39" i="88" s="1"/>
  <c r="O19" i="87"/>
  <c r="O41" i="87" s="1"/>
  <c r="O18" i="105"/>
  <c r="O39" i="105" s="1"/>
  <c r="O19" i="102"/>
  <c r="O41" i="102" s="1"/>
  <c r="O19" i="103"/>
  <c r="O41" i="103" s="1"/>
  <c r="O19" i="51"/>
  <c r="O41" i="51" s="1"/>
  <c r="E18" i="90"/>
  <c r="E39" i="90" s="1"/>
  <c r="E18" i="104"/>
  <c r="E39" i="104" s="1"/>
  <c r="E18" i="105"/>
  <c r="E39" i="105" s="1"/>
  <c r="E18" i="88"/>
  <c r="E39" i="88" s="1"/>
  <c r="E19" i="87"/>
  <c r="E41" i="87" s="1"/>
  <c r="E19" i="102"/>
  <c r="E41" i="102" s="1"/>
  <c r="E19" i="103"/>
  <c r="E41" i="103" s="1"/>
  <c r="E19" i="51"/>
  <c r="E41" i="51" s="1"/>
  <c r="N12" i="90"/>
  <c r="N33" i="90" s="1"/>
  <c r="N12" i="104"/>
  <c r="N33" i="104" s="1"/>
  <c r="N12" i="105"/>
  <c r="N33" i="105" s="1"/>
  <c r="N12" i="88"/>
  <c r="N33" i="88" s="1"/>
  <c r="N13" i="87"/>
  <c r="N35" i="87" s="1"/>
  <c r="N13" i="102"/>
  <c r="N35" i="102" s="1"/>
  <c r="N13" i="51"/>
  <c r="N35" i="51" s="1"/>
  <c r="N13" i="103"/>
  <c r="N35" i="103" s="1"/>
  <c r="M12" i="90"/>
  <c r="M33" i="90" s="1"/>
  <c r="M12" i="104"/>
  <c r="M33" i="104" s="1"/>
  <c r="M12" i="105"/>
  <c r="M33" i="105" s="1"/>
  <c r="M12" i="88"/>
  <c r="M33" i="88" s="1"/>
  <c r="M13" i="87"/>
  <c r="M35" i="87" s="1"/>
  <c r="M13" i="102"/>
  <c r="M35" i="102" s="1"/>
  <c r="M13" i="103"/>
  <c r="M35" i="103" s="1"/>
  <c r="M13" i="51"/>
  <c r="M35" i="51" s="1"/>
  <c r="F15" i="90"/>
  <c r="F36" i="90" s="1"/>
  <c r="F15" i="104"/>
  <c r="F36" i="104" s="1"/>
  <c r="F15" i="105"/>
  <c r="F36" i="105" s="1"/>
  <c r="F15" i="88"/>
  <c r="F36" i="88" s="1"/>
  <c r="F16" i="87"/>
  <c r="F38" i="87" s="1"/>
  <c r="F16" i="102"/>
  <c r="F38" i="102" s="1"/>
  <c r="F16" i="51"/>
  <c r="F38" i="51" s="1"/>
  <c r="F16" i="103"/>
  <c r="F38" i="103" s="1"/>
  <c r="E9" i="90"/>
  <c r="E30" i="90" s="1"/>
  <c r="E9" i="104"/>
  <c r="E30" i="104" s="1"/>
  <c r="E9" i="105"/>
  <c r="E30" i="105" s="1"/>
  <c r="E9" i="88"/>
  <c r="E30" i="88" s="1"/>
  <c r="E10" i="87"/>
  <c r="E32" i="87" s="1"/>
  <c r="E10" i="102"/>
  <c r="E32" i="102" s="1"/>
  <c r="E10" i="103"/>
  <c r="E32" i="103" s="1"/>
  <c r="E10" i="51"/>
  <c r="E32" i="51" s="1"/>
  <c r="F9" i="90"/>
  <c r="F30" i="90" s="1"/>
  <c r="F9" i="104"/>
  <c r="F30" i="104" s="1"/>
  <c r="F9" i="105"/>
  <c r="F30" i="105" s="1"/>
  <c r="F9" i="88"/>
  <c r="F30" i="88" s="1"/>
  <c r="F10" i="87"/>
  <c r="F32" i="87" s="1"/>
  <c r="F10" i="102"/>
  <c r="F32" i="102" s="1"/>
  <c r="F10" i="51"/>
  <c r="F32" i="51" s="1"/>
  <c r="F10" i="103"/>
  <c r="F32" i="103" s="1"/>
  <c r="AC15" i="90"/>
  <c r="AC36" i="90" s="1"/>
  <c r="AC15" i="104"/>
  <c r="AC36" i="104" s="1"/>
  <c r="AC15" i="105"/>
  <c r="AC36" i="105" s="1"/>
  <c r="AC15" i="88"/>
  <c r="AC36" i="88" s="1"/>
  <c r="AC16" i="87"/>
  <c r="AC38" i="87" s="1"/>
  <c r="AC16" i="103"/>
  <c r="AC38" i="103" s="1"/>
  <c r="AC16" i="102"/>
  <c r="AC38" i="102" s="1"/>
  <c r="AC16" i="51"/>
  <c r="AC38" i="51" s="1"/>
  <c r="AE12" i="90"/>
  <c r="AE33" i="90" s="1"/>
  <c r="AE12" i="104"/>
  <c r="AE33" i="104" s="1"/>
  <c r="AE12" i="88"/>
  <c r="AE33" i="88" s="1"/>
  <c r="AE13" i="87"/>
  <c r="AE35" i="87" s="1"/>
  <c r="AE12" i="105"/>
  <c r="AE33" i="105" s="1"/>
  <c r="AE13" i="102"/>
  <c r="AE35" i="102" s="1"/>
  <c r="AE13" i="103"/>
  <c r="AE35" i="103" s="1"/>
  <c r="AE13" i="51"/>
  <c r="AE35" i="51" s="1"/>
  <c r="AG12" i="90"/>
  <c r="AG33" i="90" s="1"/>
  <c r="AG12" i="104"/>
  <c r="AG33" i="104" s="1"/>
  <c r="AG12" i="105"/>
  <c r="AG33" i="105" s="1"/>
  <c r="AG12" i="88"/>
  <c r="AG33" i="88" s="1"/>
  <c r="AG13" i="87"/>
  <c r="AG35" i="87" s="1"/>
  <c r="AG13" i="102"/>
  <c r="AG35" i="102" s="1"/>
  <c r="AG13" i="51"/>
  <c r="AG35" i="51" s="1"/>
  <c r="AG13" i="103"/>
  <c r="AG35" i="103" s="1"/>
  <c r="N15" i="90"/>
  <c r="N36" i="90" s="1"/>
  <c r="N15" i="105"/>
  <c r="N36" i="105" s="1"/>
  <c r="N15" i="104"/>
  <c r="N36" i="104" s="1"/>
  <c r="N15" i="88"/>
  <c r="N36" i="88" s="1"/>
  <c r="N16" i="87"/>
  <c r="N38" i="87" s="1"/>
  <c r="N16" i="102"/>
  <c r="N38" i="102" s="1"/>
  <c r="N16" i="51"/>
  <c r="N38" i="51" s="1"/>
  <c r="N16" i="103"/>
  <c r="N38" i="103" s="1"/>
  <c r="J7" i="90"/>
  <c r="J28" i="90" s="1"/>
  <c r="J7" i="104"/>
  <c r="J28" i="104" s="1"/>
  <c r="J7" i="105"/>
  <c r="J28" i="105" s="1"/>
  <c r="J7" i="88"/>
  <c r="J28" i="88" s="1"/>
  <c r="J8" i="87"/>
  <c r="J30" i="87" s="1"/>
  <c r="J8" i="102"/>
  <c r="J30" i="102" s="1"/>
  <c r="J8" i="51"/>
  <c r="J30" i="51" s="1"/>
  <c r="J8" i="103"/>
  <c r="J30" i="103" s="1"/>
  <c r="J9" i="90"/>
  <c r="J30" i="90" s="1"/>
  <c r="J9" i="104"/>
  <c r="J30" i="104" s="1"/>
  <c r="J9" i="105"/>
  <c r="J30" i="105" s="1"/>
  <c r="J9" i="88"/>
  <c r="J30" i="88" s="1"/>
  <c r="J10" i="87"/>
  <c r="J32" i="87" s="1"/>
  <c r="J10" i="102"/>
  <c r="J32" i="102" s="1"/>
  <c r="J10" i="51"/>
  <c r="J32" i="51" s="1"/>
  <c r="J10" i="103"/>
  <c r="J32" i="103" s="1"/>
  <c r="AH7" i="90"/>
  <c r="AH28" i="90" s="1"/>
  <c r="AH7" i="104"/>
  <c r="AH28" i="104" s="1"/>
  <c r="AH7" i="105"/>
  <c r="AH28" i="105" s="1"/>
  <c r="AH7" i="88"/>
  <c r="AH28" i="88" s="1"/>
  <c r="AH8" i="87"/>
  <c r="AH30" i="87" s="1"/>
  <c r="AH8" i="102"/>
  <c r="AH30" i="102" s="1"/>
  <c r="AH8" i="103"/>
  <c r="AH30" i="103" s="1"/>
  <c r="AH8" i="51"/>
  <c r="AH30" i="51" s="1"/>
  <c r="Q12" i="90"/>
  <c r="Q33" i="90" s="1"/>
  <c r="Q12" i="104"/>
  <c r="Q33" i="104" s="1"/>
  <c r="Q12" i="105"/>
  <c r="Q33" i="105" s="1"/>
  <c r="Q12" i="88"/>
  <c r="Q33" i="88" s="1"/>
  <c r="Q13" i="87"/>
  <c r="Q35" i="87" s="1"/>
  <c r="Q13" i="102"/>
  <c r="Q35" i="102" s="1"/>
  <c r="Q13" i="51"/>
  <c r="Q35" i="51" s="1"/>
  <c r="Q13" i="103"/>
  <c r="Q35" i="103" s="1"/>
  <c r="K9" i="90"/>
  <c r="K30" i="90" s="1"/>
  <c r="K9" i="104"/>
  <c r="K30" i="104" s="1"/>
  <c r="K9" i="105"/>
  <c r="K30" i="105" s="1"/>
  <c r="K9" i="88"/>
  <c r="K30" i="88" s="1"/>
  <c r="K10" i="87"/>
  <c r="K32" i="87" s="1"/>
  <c r="K10" i="102"/>
  <c r="K32" i="102" s="1"/>
  <c r="K10" i="103"/>
  <c r="K32" i="103" s="1"/>
  <c r="K10" i="51"/>
  <c r="K32" i="51" s="1"/>
  <c r="F19" i="90"/>
  <c r="F40" i="90" s="1"/>
  <c r="F19" i="104"/>
  <c r="F40" i="104" s="1"/>
  <c r="F19" i="105"/>
  <c r="F40" i="105" s="1"/>
  <c r="F19" i="88"/>
  <c r="F40" i="88" s="1"/>
  <c r="F20" i="102"/>
  <c r="F42" i="102" s="1"/>
  <c r="F20" i="87"/>
  <c r="F42" i="87" s="1"/>
  <c r="F20" i="51"/>
  <c r="F42" i="51" s="1"/>
  <c r="F20" i="103"/>
  <c r="F42" i="103" s="1"/>
  <c r="L9" i="90"/>
  <c r="L30" i="90" s="1"/>
  <c r="L9" i="104"/>
  <c r="L30" i="104" s="1"/>
  <c r="L9" i="105"/>
  <c r="L30" i="105" s="1"/>
  <c r="L10" i="87"/>
  <c r="L32" i="87" s="1"/>
  <c r="L9" i="88"/>
  <c r="L30" i="88" s="1"/>
  <c r="L10" i="103"/>
  <c r="L32" i="103" s="1"/>
  <c r="L10" i="51"/>
  <c r="L32" i="51" s="1"/>
  <c r="L10" i="102"/>
  <c r="L32" i="102" s="1"/>
  <c r="J15" i="90"/>
  <c r="J36" i="90" s="1"/>
  <c r="J15" i="104"/>
  <c r="J36" i="104" s="1"/>
  <c r="J15" i="105"/>
  <c r="J36" i="105" s="1"/>
  <c r="J15" i="88"/>
  <c r="J36" i="88" s="1"/>
  <c r="J16" i="87"/>
  <c r="J38" i="87" s="1"/>
  <c r="J16" i="102"/>
  <c r="J38" i="102" s="1"/>
  <c r="J16" i="103"/>
  <c r="J38" i="103" s="1"/>
  <c r="J16" i="51"/>
  <c r="J38" i="51" s="1"/>
  <c r="K7" i="90"/>
  <c r="K28" i="90" s="1"/>
  <c r="K7" i="104"/>
  <c r="K28" i="104" s="1"/>
  <c r="K7" i="105"/>
  <c r="K28" i="105" s="1"/>
  <c r="K7" i="88"/>
  <c r="K28" i="88" s="1"/>
  <c r="K8" i="87"/>
  <c r="K30" i="87" s="1"/>
  <c r="K8" i="102"/>
  <c r="K30" i="102" s="1"/>
  <c r="K8" i="103"/>
  <c r="K30" i="103" s="1"/>
  <c r="K8" i="51"/>
  <c r="K30" i="51" s="1"/>
  <c r="G21" i="90"/>
  <c r="G42" i="90" s="1"/>
  <c r="G21" i="104"/>
  <c r="G42" i="104" s="1"/>
  <c r="G21" i="105"/>
  <c r="G42" i="105" s="1"/>
  <c r="G21" i="88"/>
  <c r="G42" i="88" s="1"/>
  <c r="G22" i="87"/>
  <c r="G44" i="87" s="1"/>
  <c r="G22" i="102"/>
  <c r="G44" i="102" s="1"/>
  <c r="G22" i="103"/>
  <c r="G44" i="103" s="1"/>
  <c r="G22" i="51"/>
  <c r="G44" i="51" s="1"/>
  <c r="G7" i="90"/>
  <c r="G28" i="90" s="1"/>
  <c r="G7" i="104"/>
  <c r="G28" i="104" s="1"/>
  <c r="G7" i="105"/>
  <c r="G28" i="105" s="1"/>
  <c r="G7" i="88"/>
  <c r="G28" i="88" s="1"/>
  <c r="G8" i="87"/>
  <c r="G30" i="87" s="1"/>
  <c r="G8" i="102"/>
  <c r="G30" i="102" s="1"/>
  <c r="G8" i="103"/>
  <c r="G30" i="103" s="1"/>
  <c r="G8" i="51"/>
  <c r="G30" i="51" s="1"/>
  <c r="AA18" i="90"/>
  <c r="AA39" i="90" s="1"/>
  <c r="AA18" i="104"/>
  <c r="AA39" i="104" s="1"/>
  <c r="AA18" i="105"/>
  <c r="AA39" i="105" s="1"/>
  <c r="AA18" i="88"/>
  <c r="AA39" i="88" s="1"/>
  <c r="AA19" i="87"/>
  <c r="AA41" i="87" s="1"/>
  <c r="AA19" i="102"/>
  <c r="AA41" i="102" s="1"/>
  <c r="AA19" i="51"/>
  <c r="AA41" i="51" s="1"/>
  <c r="AA19" i="103"/>
  <c r="AA41" i="103" s="1"/>
  <c r="G9" i="90"/>
  <c r="G30" i="90" s="1"/>
  <c r="G9" i="104"/>
  <c r="G30" i="104" s="1"/>
  <c r="G9" i="105"/>
  <c r="G30" i="105" s="1"/>
  <c r="G9" i="88"/>
  <c r="G30" i="88" s="1"/>
  <c r="G10" i="87"/>
  <c r="G32" i="87" s="1"/>
  <c r="G10" i="102"/>
  <c r="G32" i="102" s="1"/>
  <c r="G10" i="103"/>
  <c r="G32" i="103" s="1"/>
  <c r="G10" i="51"/>
  <c r="G32" i="51" s="1"/>
  <c r="O7" i="90"/>
  <c r="O28" i="90" s="1"/>
  <c r="O7" i="104"/>
  <c r="O28" i="104" s="1"/>
  <c r="O7" i="105"/>
  <c r="O28" i="105" s="1"/>
  <c r="O7" i="88"/>
  <c r="O28" i="88" s="1"/>
  <c r="O8" i="87"/>
  <c r="O30" i="87" s="1"/>
  <c r="O8" i="102"/>
  <c r="O30" i="102" s="1"/>
  <c r="O8" i="103"/>
  <c r="O30" i="103" s="1"/>
  <c r="O8" i="51"/>
  <c r="O30" i="51" s="1"/>
  <c r="O12" i="90"/>
  <c r="O33" i="90" s="1"/>
  <c r="O12" i="104"/>
  <c r="O33" i="104" s="1"/>
  <c r="O12" i="88"/>
  <c r="O33" i="88" s="1"/>
  <c r="O13" i="87"/>
  <c r="O35" i="87" s="1"/>
  <c r="O12" i="105"/>
  <c r="O33" i="105" s="1"/>
  <c r="O13" i="102"/>
  <c r="O35" i="102" s="1"/>
  <c r="O13" i="103"/>
  <c r="O35" i="103" s="1"/>
  <c r="O13" i="51"/>
  <c r="O35" i="51" s="1"/>
  <c r="Q18" i="90"/>
  <c r="Q39" i="90" s="1"/>
  <c r="Q18" i="104"/>
  <c r="Q39" i="104" s="1"/>
  <c r="Q18" i="105"/>
  <c r="Q39" i="105" s="1"/>
  <c r="Q18" i="88"/>
  <c r="Q39" i="88" s="1"/>
  <c r="Q19" i="87"/>
  <c r="Q41" i="87" s="1"/>
  <c r="Q19" i="102"/>
  <c r="Q41" i="102" s="1"/>
  <c r="Q19" i="51"/>
  <c r="Q41" i="51" s="1"/>
  <c r="Q19" i="103"/>
  <c r="Q41" i="103" s="1"/>
  <c r="P15" i="90"/>
  <c r="P36" i="90" s="1"/>
  <c r="P15" i="104"/>
  <c r="P36" i="104" s="1"/>
  <c r="P15" i="105"/>
  <c r="P36" i="105" s="1"/>
  <c r="P16" i="87"/>
  <c r="P38" i="87" s="1"/>
  <c r="P16" i="102"/>
  <c r="P38" i="102" s="1"/>
  <c r="P16" i="103"/>
  <c r="P38" i="103" s="1"/>
  <c r="P15" i="88"/>
  <c r="P36" i="88" s="1"/>
  <c r="P16" i="51"/>
  <c r="P38" i="51" s="1"/>
  <c r="AD12" i="90"/>
  <c r="AD33" i="90" s="1"/>
  <c r="AD12" i="104"/>
  <c r="AD33" i="104" s="1"/>
  <c r="AD12" i="105"/>
  <c r="AD33" i="105" s="1"/>
  <c r="AD12" i="88"/>
  <c r="AD33" i="88" s="1"/>
  <c r="AD13" i="87"/>
  <c r="AD35" i="87" s="1"/>
  <c r="AD13" i="102"/>
  <c r="AD35" i="102" s="1"/>
  <c r="AD13" i="51"/>
  <c r="AD35" i="51" s="1"/>
  <c r="AD13" i="103"/>
  <c r="AD35" i="103" s="1"/>
  <c r="AE15" i="90"/>
  <c r="AE36" i="90" s="1"/>
  <c r="AE15" i="104"/>
  <c r="AE36" i="104" s="1"/>
  <c r="AE15" i="105"/>
  <c r="AE36" i="105" s="1"/>
  <c r="AE15" i="88"/>
  <c r="AE36" i="88" s="1"/>
  <c r="AE16" i="87"/>
  <c r="AE38" i="87" s="1"/>
  <c r="AE16" i="102"/>
  <c r="AE38" i="102" s="1"/>
  <c r="AE16" i="103"/>
  <c r="AE38" i="103" s="1"/>
  <c r="AE16" i="51"/>
  <c r="AE38" i="51" s="1"/>
  <c r="R7" i="90"/>
  <c r="R28" i="90" s="1"/>
  <c r="R7" i="104"/>
  <c r="R28" i="104" s="1"/>
  <c r="R7" i="105"/>
  <c r="R28" i="105" s="1"/>
  <c r="R7" i="88"/>
  <c r="R28" i="88" s="1"/>
  <c r="R8" i="87"/>
  <c r="R30" i="87" s="1"/>
  <c r="R8" i="102"/>
  <c r="R30" i="102" s="1"/>
  <c r="R8" i="103"/>
  <c r="R30" i="103" s="1"/>
  <c r="R8" i="51"/>
  <c r="R30" i="51" s="1"/>
  <c r="J12" i="90"/>
  <c r="J33" i="90" s="1"/>
  <c r="J12" i="104"/>
  <c r="J33" i="104" s="1"/>
  <c r="J12" i="105"/>
  <c r="J33" i="105" s="1"/>
  <c r="J12" i="88"/>
  <c r="J33" i="88" s="1"/>
  <c r="J13" i="87"/>
  <c r="J35" i="87" s="1"/>
  <c r="J13" i="102"/>
  <c r="J35" i="102" s="1"/>
  <c r="J13" i="103"/>
  <c r="J35" i="103" s="1"/>
  <c r="J13" i="51"/>
  <c r="J35" i="51" s="1"/>
  <c r="AC7" i="90"/>
  <c r="AC28" i="90" s="1"/>
  <c r="AC7" i="104"/>
  <c r="AC28" i="104" s="1"/>
  <c r="AC7" i="105"/>
  <c r="AC28" i="105" s="1"/>
  <c r="AC7" i="88"/>
  <c r="AC28" i="88" s="1"/>
  <c r="AC8" i="87"/>
  <c r="AC30" i="87" s="1"/>
  <c r="AC8" i="103"/>
  <c r="AC30" i="103" s="1"/>
  <c r="AC8" i="102"/>
  <c r="AC30" i="102" s="1"/>
  <c r="AC8" i="51"/>
  <c r="AC30" i="51" s="1"/>
  <c r="E12" i="90"/>
  <c r="E33" i="90" s="1"/>
  <c r="E12" i="104"/>
  <c r="E33" i="104" s="1"/>
  <c r="E12" i="105"/>
  <c r="E33" i="105" s="1"/>
  <c r="E12" i="88"/>
  <c r="E33" i="88" s="1"/>
  <c r="E13" i="87"/>
  <c r="E35" i="87" s="1"/>
  <c r="E13" i="102"/>
  <c r="E35" i="102" s="1"/>
  <c r="E13" i="51"/>
  <c r="E35" i="51" s="1"/>
  <c r="E13" i="103"/>
  <c r="E35" i="103" s="1"/>
  <c r="AE7" i="90"/>
  <c r="AE28" i="90" s="1"/>
  <c r="AE7" i="104"/>
  <c r="AE28" i="104" s="1"/>
  <c r="AE7" i="105"/>
  <c r="AE28" i="105" s="1"/>
  <c r="AE7" i="88"/>
  <c r="AE28" i="88" s="1"/>
  <c r="AE8" i="87"/>
  <c r="AE30" i="87" s="1"/>
  <c r="AE8" i="102"/>
  <c r="AE30" i="102" s="1"/>
  <c r="AE8" i="103"/>
  <c r="AE30" i="103" s="1"/>
  <c r="AE8" i="51"/>
  <c r="AE30" i="51" s="1"/>
  <c r="K18" i="90"/>
  <c r="K39" i="90" s="1"/>
  <c r="K18" i="104"/>
  <c r="K39" i="104" s="1"/>
  <c r="K18" i="105"/>
  <c r="K39" i="105" s="1"/>
  <c r="K18" i="88"/>
  <c r="K39" i="88" s="1"/>
  <c r="K19" i="87"/>
  <c r="K41" i="87" s="1"/>
  <c r="K19" i="102"/>
  <c r="K41" i="102" s="1"/>
  <c r="K19" i="103"/>
  <c r="K41" i="103" s="1"/>
  <c r="K19" i="51"/>
  <c r="K41" i="51" s="1"/>
  <c r="N7" i="90"/>
  <c r="N28" i="90" s="1"/>
  <c r="N7" i="104"/>
  <c r="N28" i="104" s="1"/>
  <c r="N7" i="105"/>
  <c r="N28" i="105" s="1"/>
  <c r="N7" i="88"/>
  <c r="N28" i="88" s="1"/>
  <c r="N8" i="87"/>
  <c r="N30" i="87" s="1"/>
  <c r="N8" i="102"/>
  <c r="N30" i="102" s="1"/>
  <c r="N8" i="103"/>
  <c r="N30" i="103" s="1"/>
  <c r="N8" i="51"/>
  <c r="N30" i="51" s="1"/>
  <c r="E15" i="90"/>
  <c r="E36" i="90" s="1"/>
  <c r="E15" i="104"/>
  <c r="E36" i="104" s="1"/>
  <c r="E15" i="105"/>
  <c r="E36" i="105" s="1"/>
  <c r="E15" i="88"/>
  <c r="E36" i="88" s="1"/>
  <c r="E16" i="87"/>
  <c r="E38" i="87" s="1"/>
  <c r="E16" i="102"/>
  <c r="E38" i="102" s="1"/>
  <c r="E16" i="51"/>
  <c r="E38" i="51" s="1"/>
  <c r="E16" i="103"/>
  <c r="E38" i="103" s="1"/>
  <c r="P9" i="90"/>
  <c r="P30" i="90" s="1"/>
  <c r="P9" i="104"/>
  <c r="P30" i="104" s="1"/>
  <c r="P9" i="105"/>
  <c r="P30" i="105" s="1"/>
  <c r="P10" i="87"/>
  <c r="P32" i="87" s="1"/>
  <c r="P10" i="102"/>
  <c r="P32" i="102" s="1"/>
  <c r="P10" i="103"/>
  <c r="P32" i="103" s="1"/>
  <c r="P9" i="88"/>
  <c r="P30" i="88" s="1"/>
  <c r="P10" i="51"/>
  <c r="P32" i="51" s="1"/>
  <c r="AC9" i="90"/>
  <c r="AC30" i="90" s="1"/>
  <c r="AC9" i="104"/>
  <c r="AC30" i="104" s="1"/>
  <c r="AC9" i="105"/>
  <c r="AC30" i="105" s="1"/>
  <c r="AC9" i="88"/>
  <c r="AC30" i="88" s="1"/>
  <c r="AC10" i="87"/>
  <c r="AC32" i="87" s="1"/>
  <c r="AC10" i="103"/>
  <c r="AC32" i="103" s="1"/>
  <c r="AC10" i="102"/>
  <c r="AC32" i="102" s="1"/>
  <c r="AC10" i="51"/>
  <c r="AC32" i="51" s="1"/>
  <c r="AD9" i="90"/>
  <c r="AD30" i="90" s="1"/>
  <c r="AD9" i="104"/>
  <c r="AD30" i="104" s="1"/>
  <c r="AD9" i="105"/>
  <c r="AD30" i="105" s="1"/>
  <c r="AD9" i="88"/>
  <c r="AD30" i="88" s="1"/>
  <c r="AD10" i="87"/>
  <c r="AD32" i="87" s="1"/>
  <c r="AD10" i="102"/>
  <c r="AD32" i="102" s="1"/>
  <c r="AD10" i="103"/>
  <c r="AD32" i="103" s="1"/>
  <c r="AD10" i="51"/>
  <c r="AD32" i="51" s="1"/>
  <c r="AE9" i="90"/>
  <c r="AE30" i="90" s="1"/>
  <c r="AE9" i="104"/>
  <c r="AE30" i="104" s="1"/>
  <c r="AE9" i="105"/>
  <c r="AE30" i="105" s="1"/>
  <c r="AE9" i="88"/>
  <c r="AE30" i="88" s="1"/>
  <c r="AE10" i="87"/>
  <c r="AE32" i="87" s="1"/>
  <c r="AE10" i="102"/>
  <c r="AE32" i="102" s="1"/>
  <c r="AE10" i="103"/>
  <c r="AE32" i="103" s="1"/>
  <c r="AE10" i="51"/>
  <c r="AE32" i="51" s="1"/>
  <c r="AG9" i="90"/>
  <c r="AG30" i="90" s="1"/>
  <c r="AG9" i="104"/>
  <c r="AG30" i="104" s="1"/>
  <c r="AG9" i="105"/>
  <c r="AG30" i="105" s="1"/>
  <c r="AG9" i="88"/>
  <c r="AG30" i="88" s="1"/>
  <c r="AG10" i="87"/>
  <c r="AG32" i="87" s="1"/>
  <c r="AG10" i="102"/>
  <c r="AG32" i="102" s="1"/>
  <c r="AG10" i="51"/>
  <c r="AG32" i="51" s="1"/>
  <c r="AG10" i="103"/>
  <c r="AG32" i="103" s="1"/>
  <c r="AD7" i="90"/>
  <c r="AD28" i="90" s="1"/>
  <c r="AD7" i="104"/>
  <c r="AD28" i="104" s="1"/>
  <c r="AD7" i="105"/>
  <c r="AD28" i="105" s="1"/>
  <c r="AD7" i="88"/>
  <c r="AD28" i="88" s="1"/>
  <c r="AD8" i="87"/>
  <c r="AD30" i="87" s="1"/>
  <c r="AD8" i="102"/>
  <c r="AD30" i="102" s="1"/>
  <c r="AD8" i="103"/>
  <c r="AD30" i="103" s="1"/>
  <c r="AD8" i="51"/>
  <c r="AD30" i="51" s="1"/>
  <c r="AA12" i="90"/>
  <c r="AA33" i="90" s="1"/>
  <c r="AA12" i="104"/>
  <c r="AA33" i="104" s="1"/>
  <c r="AA12" i="105"/>
  <c r="AA33" i="105" s="1"/>
  <c r="AA12" i="88"/>
  <c r="AA33" i="88" s="1"/>
  <c r="AA13" i="87"/>
  <c r="AA35" i="87" s="1"/>
  <c r="AA13" i="102"/>
  <c r="AA35" i="102" s="1"/>
  <c r="AA13" i="51"/>
  <c r="AA35" i="51" s="1"/>
  <c r="AA13" i="103"/>
  <c r="AA35" i="103" s="1"/>
  <c r="L7" i="90"/>
  <c r="L28" i="90" s="1"/>
  <c r="L7" i="104"/>
  <c r="L28" i="104" s="1"/>
  <c r="L7" i="105"/>
  <c r="L28" i="105" s="1"/>
  <c r="L8" i="87"/>
  <c r="L30" i="87" s="1"/>
  <c r="L7" i="88"/>
  <c r="L28" i="88" s="1"/>
  <c r="L8" i="103"/>
  <c r="L30" i="103" s="1"/>
  <c r="L8" i="51"/>
  <c r="L30" i="51" s="1"/>
  <c r="L8" i="102"/>
  <c r="L30" i="102" s="1"/>
  <c r="R12" i="90"/>
  <c r="R33" i="90" s="1"/>
  <c r="R12" i="104"/>
  <c r="R33" i="104" s="1"/>
  <c r="R12" i="105"/>
  <c r="R33" i="105" s="1"/>
  <c r="R12" i="88"/>
  <c r="R33" i="88" s="1"/>
  <c r="R13" i="87"/>
  <c r="R35" i="87" s="1"/>
  <c r="R13" i="102"/>
  <c r="R35" i="102" s="1"/>
  <c r="R13" i="103"/>
  <c r="R35" i="103" s="1"/>
  <c r="R13" i="51"/>
  <c r="R35" i="51" s="1"/>
  <c r="AB9" i="90"/>
  <c r="AB30" i="90" s="1"/>
  <c r="AB9" i="104"/>
  <c r="AB30" i="104" s="1"/>
  <c r="AB9" i="105"/>
  <c r="AB30" i="105" s="1"/>
  <c r="AB10" i="87"/>
  <c r="AB32" i="87" s="1"/>
  <c r="AB10" i="103"/>
  <c r="AB32" i="103" s="1"/>
  <c r="AB9" i="88"/>
  <c r="AB30" i="88" s="1"/>
  <c r="AB10" i="51"/>
  <c r="AB32" i="51" s="1"/>
  <c r="AB10" i="102"/>
  <c r="AB32" i="102" s="1"/>
  <c r="AA9" i="90"/>
  <c r="AA30" i="90" s="1"/>
  <c r="AA9" i="104"/>
  <c r="AA30" i="104" s="1"/>
  <c r="AA9" i="105"/>
  <c r="AA30" i="105" s="1"/>
  <c r="AA9" i="88"/>
  <c r="AA30" i="88" s="1"/>
  <c r="AA10" i="87"/>
  <c r="AA32" i="87" s="1"/>
  <c r="AA10" i="102"/>
  <c r="AA32" i="102" s="1"/>
  <c r="AA10" i="103"/>
  <c r="AA32" i="103" s="1"/>
  <c r="AA10" i="51"/>
  <c r="AA32" i="51" s="1"/>
  <c r="E7" i="90"/>
  <c r="E28" i="90" s="1"/>
  <c r="E7" i="104"/>
  <c r="E28" i="104" s="1"/>
  <c r="E7" i="105"/>
  <c r="E28" i="105" s="1"/>
  <c r="E7" i="88"/>
  <c r="E28" i="88" s="1"/>
  <c r="E8" i="87"/>
  <c r="E30" i="87" s="1"/>
  <c r="E8" i="102"/>
  <c r="E30" i="102" s="1"/>
  <c r="E8" i="103"/>
  <c r="E30" i="103" s="1"/>
  <c r="E8" i="51"/>
  <c r="E30" i="51" s="1"/>
  <c r="J18" i="90"/>
  <c r="J39" i="90" s="1"/>
  <c r="J18" i="104"/>
  <c r="J39" i="104" s="1"/>
  <c r="J18" i="105"/>
  <c r="J39" i="105" s="1"/>
  <c r="J18" i="88"/>
  <c r="J39" i="88" s="1"/>
  <c r="J19" i="87"/>
  <c r="J41" i="87" s="1"/>
  <c r="J19" i="102"/>
  <c r="J41" i="102" s="1"/>
  <c r="J19" i="103"/>
  <c r="J41" i="103" s="1"/>
  <c r="J19" i="51"/>
  <c r="J41" i="51" s="1"/>
  <c r="AB15" i="90"/>
  <c r="AB36" i="90" s="1"/>
  <c r="AB15" i="104"/>
  <c r="AB36" i="104" s="1"/>
  <c r="AB15" i="105"/>
  <c r="AB36" i="105" s="1"/>
  <c r="AB16" i="87"/>
  <c r="AB38" i="87" s="1"/>
  <c r="AB16" i="103"/>
  <c r="AB38" i="103" s="1"/>
  <c r="AB15" i="88"/>
  <c r="AB36" i="88" s="1"/>
  <c r="AB16" i="51"/>
  <c r="AB38" i="51" s="1"/>
  <c r="AB16" i="102"/>
  <c r="AB38" i="102" s="1"/>
  <c r="AB18" i="90"/>
  <c r="AB39" i="90" s="1"/>
  <c r="AB18" i="104"/>
  <c r="AB39" i="104" s="1"/>
  <c r="AB18" i="105"/>
  <c r="AB39" i="105" s="1"/>
  <c r="AB18" i="88"/>
  <c r="AB39" i="88" s="1"/>
  <c r="AB19" i="102"/>
  <c r="AB41" i="102" s="1"/>
  <c r="AB19" i="103"/>
  <c r="AB41" i="103" s="1"/>
  <c r="AB19" i="87"/>
  <c r="AB41" i="87" s="1"/>
  <c r="AB19" i="51"/>
  <c r="AB41" i="51" s="1"/>
  <c r="S7" i="90"/>
  <c r="S28" i="90" s="1"/>
  <c r="S7" i="104"/>
  <c r="S28" i="104" s="1"/>
  <c r="S7" i="105"/>
  <c r="S28" i="105" s="1"/>
  <c r="S7" i="88"/>
  <c r="S28" i="88" s="1"/>
  <c r="S8" i="87"/>
  <c r="S30" i="87" s="1"/>
  <c r="S8" i="102"/>
  <c r="S30" i="102" s="1"/>
  <c r="S8" i="103"/>
  <c r="S30" i="103" s="1"/>
  <c r="S8" i="51"/>
  <c r="S30" i="51" s="1"/>
  <c r="S9" i="90"/>
  <c r="S30" i="90" s="1"/>
  <c r="S9" i="104"/>
  <c r="S30" i="104" s="1"/>
  <c r="S9" i="105"/>
  <c r="S30" i="105" s="1"/>
  <c r="S9" i="88"/>
  <c r="S30" i="88" s="1"/>
  <c r="S10" i="87"/>
  <c r="S32" i="87" s="1"/>
  <c r="S10" i="102"/>
  <c r="S32" i="102" s="1"/>
  <c r="S10" i="103"/>
  <c r="S32" i="103" s="1"/>
  <c r="S10" i="51"/>
  <c r="S32" i="51" s="1"/>
  <c r="R15" i="90"/>
  <c r="R36" i="90" s="1"/>
  <c r="R15" i="104"/>
  <c r="R36" i="104" s="1"/>
  <c r="R15" i="105"/>
  <c r="R36" i="105" s="1"/>
  <c r="R15" i="88"/>
  <c r="R36" i="88" s="1"/>
  <c r="R16" i="87"/>
  <c r="R38" i="87" s="1"/>
  <c r="R16" i="102"/>
  <c r="R38" i="102" s="1"/>
  <c r="R16" i="103"/>
  <c r="R38" i="103" s="1"/>
  <c r="R16" i="51"/>
  <c r="R38" i="51" s="1"/>
  <c r="S12" i="90"/>
  <c r="S33" i="90" s="1"/>
  <c r="S12" i="104"/>
  <c r="S33" i="104" s="1"/>
  <c r="S12" i="105"/>
  <c r="S33" i="105" s="1"/>
  <c r="S12" i="88"/>
  <c r="S33" i="88" s="1"/>
  <c r="S13" i="87"/>
  <c r="S35" i="87" s="1"/>
  <c r="S13" i="102"/>
  <c r="S35" i="102" s="1"/>
  <c r="S13" i="103"/>
  <c r="S35" i="103" s="1"/>
  <c r="S13" i="51"/>
  <c r="S35" i="51" s="1"/>
  <c r="Q9" i="90"/>
  <c r="Q30" i="90" s="1"/>
  <c r="Q9" i="104"/>
  <c r="Q30" i="104" s="1"/>
  <c r="Q9" i="105"/>
  <c r="Q30" i="105" s="1"/>
  <c r="Q9" i="88"/>
  <c r="Q30" i="88" s="1"/>
  <c r="Q10" i="87"/>
  <c r="Q32" i="87" s="1"/>
  <c r="Q10" i="102"/>
  <c r="Q32" i="102" s="1"/>
  <c r="Q10" i="51"/>
  <c r="Q32" i="51" s="1"/>
  <c r="Q10" i="103"/>
  <c r="Q32" i="103" s="1"/>
  <c r="R9" i="90"/>
  <c r="R30" i="90" s="1"/>
  <c r="R9" i="104"/>
  <c r="R30" i="104" s="1"/>
  <c r="R9" i="105"/>
  <c r="R30" i="105" s="1"/>
  <c r="R9" i="88"/>
  <c r="R30" i="88" s="1"/>
  <c r="R10" i="87"/>
  <c r="R32" i="87" s="1"/>
  <c r="R10" i="102"/>
  <c r="R32" i="102" s="1"/>
  <c r="R10" i="103"/>
  <c r="R32" i="103" s="1"/>
  <c r="R10" i="51"/>
  <c r="R32" i="51" s="1"/>
  <c r="O15" i="90"/>
  <c r="O36" i="90" s="1"/>
  <c r="O15" i="104"/>
  <c r="O36" i="104" s="1"/>
  <c r="O15" i="105"/>
  <c r="O36" i="105" s="1"/>
  <c r="O15" i="88"/>
  <c r="O36" i="88" s="1"/>
  <c r="O16" i="87"/>
  <c r="O38" i="87" s="1"/>
  <c r="O16" i="102"/>
  <c r="O38" i="102" s="1"/>
  <c r="O16" i="103"/>
  <c r="O38" i="103" s="1"/>
  <c r="O16" i="51"/>
  <c r="O38" i="51" s="1"/>
  <c r="F18" i="90"/>
  <c r="F39" i="90" s="1"/>
  <c r="F18" i="104"/>
  <c r="F39" i="104" s="1"/>
  <c r="F18" i="105"/>
  <c r="F39" i="105" s="1"/>
  <c r="F18" i="88"/>
  <c r="F39" i="88" s="1"/>
  <c r="F19" i="87"/>
  <c r="F41" i="87" s="1"/>
  <c r="F19" i="102"/>
  <c r="F41" i="102" s="1"/>
  <c r="F19" i="51"/>
  <c r="F41" i="51" s="1"/>
  <c r="F19" i="103"/>
  <c r="F41" i="103" s="1"/>
  <c r="M15" i="90"/>
  <c r="M36" i="90" s="1"/>
  <c r="M15" i="104"/>
  <c r="M36" i="104" s="1"/>
  <c r="M15" i="105"/>
  <c r="M36" i="105" s="1"/>
  <c r="M15" i="88"/>
  <c r="M36" i="88" s="1"/>
  <c r="M16" i="87"/>
  <c r="M38" i="87" s="1"/>
  <c r="M16" i="103"/>
  <c r="M38" i="103" s="1"/>
  <c r="M16" i="51"/>
  <c r="M38" i="51" s="1"/>
  <c r="M16" i="102"/>
  <c r="M38" i="102" s="1"/>
  <c r="G18" i="90"/>
  <c r="G39" i="90" s="1"/>
  <c r="G18" i="104"/>
  <c r="G39" i="104" s="1"/>
  <c r="G18" i="105"/>
  <c r="G39" i="105" s="1"/>
  <c r="G18" i="88"/>
  <c r="G39" i="88" s="1"/>
  <c r="G19" i="87"/>
  <c r="G41" i="87" s="1"/>
  <c r="G19" i="102"/>
  <c r="G41" i="102" s="1"/>
  <c r="G19" i="103"/>
  <c r="G41" i="103" s="1"/>
  <c r="G19" i="51"/>
  <c r="G41" i="51" s="1"/>
  <c r="X12" i="120"/>
  <c r="X33" i="120" s="1"/>
  <c r="X12" i="122"/>
  <c r="X33" i="122" s="1"/>
  <c r="X12" i="121"/>
  <c r="X33" i="121" s="1"/>
  <c r="X12" i="119"/>
  <c r="X12" i="118"/>
  <c r="X33" i="118" s="1"/>
  <c r="X15" i="120"/>
  <c r="X36" i="120" s="1"/>
  <c r="X15" i="122"/>
  <c r="X36" i="122" s="1"/>
  <c r="X15" i="121"/>
  <c r="X36" i="121" s="1"/>
  <c r="X15" i="119"/>
  <c r="X15" i="118"/>
  <c r="X36" i="118" s="1"/>
  <c r="W6" i="122"/>
  <c r="W27" i="122" s="1"/>
  <c r="W6" i="121"/>
  <c r="W27" i="121" s="1"/>
  <c r="W6" i="120"/>
  <c r="W27" i="120" s="1"/>
  <c r="W6" i="119"/>
  <c r="W6" i="118"/>
  <c r="W27" i="118" s="1"/>
  <c r="X9" i="120"/>
  <c r="X30" i="120" s="1"/>
  <c r="X9" i="122"/>
  <c r="X30" i="122" s="1"/>
  <c r="X9" i="121"/>
  <c r="X30" i="121" s="1"/>
  <c r="X9" i="119"/>
  <c r="X9" i="118"/>
  <c r="X30" i="118" s="1"/>
  <c r="X18" i="122"/>
  <c r="X39" i="122" s="1"/>
  <c r="X18" i="121"/>
  <c r="X39" i="121" s="1"/>
  <c r="X18" i="120"/>
  <c r="X39" i="120" s="1"/>
  <c r="X18" i="119"/>
  <c r="X18" i="118"/>
  <c r="X39" i="118" s="1"/>
  <c r="X7" i="120"/>
  <c r="X28" i="120" s="1"/>
  <c r="X7" i="122"/>
  <c r="X28" i="122" s="1"/>
  <c r="X7" i="121"/>
  <c r="X28" i="121" s="1"/>
  <c r="X7" i="119"/>
  <c r="X7" i="118"/>
  <c r="X28" i="118" s="1"/>
  <c r="O6" i="122"/>
  <c r="O27" i="122" s="1"/>
  <c r="O6" i="121"/>
  <c r="O27" i="121" s="1"/>
  <c r="O6" i="119"/>
  <c r="O6" i="118"/>
  <c r="O27" i="118" s="1"/>
  <c r="O6" i="120"/>
  <c r="O27" i="120" s="1"/>
  <c r="V6" i="122"/>
  <c r="V27" i="122" s="1"/>
  <c r="V6" i="121"/>
  <c r="V27" i="121" s="1"/>
  <c r="V6" i="119"/>
  <c r="V6" i="118"/>
  <c r="V27" i="118" s="1"/>
  <c r="V6" i="120"/>
  <c r="V27" i="120" s="1"/>
  <c r="R6" i="122"/>
  <c r="R27" i="122" s="1"/>
  <c r="R6" i="121"/>
  <c r="R27" i="121" s="1"/>
  <c r="R6" i="119"/>
  <c r="R6" i="118"/>
  <c r="R27" i="118" s="1"/>
  <c r="R6" i="120"/>
  <c r="R27" i="120" s="1"/>
  <c r="S6" i="122"/>
  <c r="S27" i="122" s="1"/>
  <c r="S6" i="121"/>
  <c r="S27" i="121" s="1"/>
  <c r="S6" i="119"/>
  <c r="S6" i="118"/>
  <c r="S27" i="118" s="1"/>
  <c r="S6" i="120"/>
  <c r="S27" i="120" s="1"/>
  <c r="M6" i="122"/>
  <c r="M27" i="122" s="1"/>
  <c r="M6" i="119"/>
  <c r="M6" i="118"/>
  <c r="M27" i="118" s="1"/>
  <c r="M6" i="120"/>
  <c r="M27" i="120" s="1"/>
  <c r="M6" i="121"/>
  <c r="M27" i="121" s="1"/>
  <c r="U6" i="122"/>
  <c r="U27" i="122" s="1"/>
  <c r="U6" i="119"/>
  <c r="U6" i="118"/>
  <c r="U27" i="118" s="1"/>
  <c r="U6" i="121"/>
  <c r="U27" i="121" s="1"/>
  <c r="U6" i="120"/>
  <c r="U27" i="120" s="1"/>
  <c r="R17" i="8"/>
  <c r="K16" i="115" s="1"/>
  <c r="F6" i="122"/>
  <c r="F27" i="122" s="1"/>
  <c r="F6" i="121"/>
  <c r="F27" i="121" s="1"/>
  <c r="F6" i="119"/>
  <c r="F6" i="118"/>
  <c r="F27" i="118" s="1"/>
  <c r="F6" i="120"/>
  <c r="F27" i="120" s="1"/>
  <c r="C6" i="122"/>
  <c r="C27" i="122" s="1"/>
  <c r="C6" i="121"/>
  <c r="C27" i="121" s="1"/>
  <c r="C6" i="120"/>
  <c r="C27" i="120" s="1"/>
  <c r="C6" i="119"/>
  <c r="C6" i="118"/>
  <c r="C27" i="118" s="1"/>
  <c r="B6" i="121"/>
  <c r="B27" i="121" s="1"/>
  <c r="B6" i="119"/>
  <c r="B6" i="120"/>
  <c r="B27" i="120" s="1"/>
  <c r="B6" i="118"/>
  <c r="B27" i="118" s="1"/>
  <c r="B6" i="122"/>
  <c r="B27" i="122" s="1"/>
  <c r="K6" i="122"/>
  <c r="K27" i="122" s="1"/>
  <c r="K6" i="121"/>
  <c r="K27" i="121" s="1"/>
  <c r="K6" i="119"/>
  <c r="K6" i="120"/>
  <c r="K27" i="120" s="1"/>
  <c r="K6" i="118"/>
  <c r="K27" i="118" s="1"/>
  <c r="D6" i="122"/>
  <c r="D27" i="122" s="1"/>
  <c r="D6" i="121"/>
  <c r="D27" i="121" s="1"/>
  <c r="D6" i="120"/>
  <c r="D27" i="120" s="1"/>
  <c r="D6" i="119"/>
  <c r="D6" i="118"/>
  <c r="D27" i="118" s="1"/>
  <c r="H6" i="122"/>
  <c r="H27" i="122" s="1"/>
  <c r="H6" i="121"/>
  <c r="H27" i="121" s="1"/>
  <c r="H6" i="120"/>
  <c r="H27" i="120" s="1"/>
  <c r="H6" i="119"/>
  <c r="H6" i="118"/>
  <c r="H27" i="118" s="1"/>
  <c r="L6" i="122"/>
  <c r="L27" i="122" s="1"/>
  <c r="L6" i="121"/>
  <c r="L27" i="121" s="1"/>
  <c r="L6" i="120"/>
  <c r="L27" i="120" s="1"/>
  <c r="L6" i="119"/>
  <c r="L6" i="118"/>
  <c r="L27" i="118" s="1"/>
  <c r="G6" i="122"/>
  <c r="G27" i="122" s="1"/>
  <c r="G6" i="121"/>
  <c r="G27" i="121" s="1"/>
  <c r="G6" i="120"/>
  <c r="G27" i="120" s="1"/>
  <c r="G6" i="119"/>
  <c r="G6" i="118"/>
  <c r="G27" i="118" s="1"/>
  <c r="E6" i="122"/>
  <c r="E27" i="122" s="1"/>
  <c r="E6" i="121"/>
  <c r="E27" i="121" s="1"/>
  <c r="E6" i="120"/>
  <c r="E27" i="120" s="1"/>
  <c r="E6" i="119"/>
  <c r="E6" i="118"/>
  <c r="E27" i="118" s="1"/>
  <c r="I6" i="122"/>
  <c r="I27" i="122" s="1"/>
  <c r="I6" i="121"/>
  <c r="I27" i="121" s="1"/>
  <c r="I6" i="120"/>
  <c r="I27" i="120" s="1"/>
  <c r="I6" i="118"/>
  <c r="I27" i="118" s="1"/>
  <c r="I6" i="119"/>
  <c r="AA22" i="8"/>
  <c r="T21" i="115" s="1"/>
  <c r="J6" i="122"/>
  <c r="J27" i="122" s="1"/>
  <c r="J6" i="121"/>
  <c r="J27" i="121" s="1"/>
  <c r="J6" i="119"/>
  <c r="J6" i="120"/>
  <c r="J27" i="120" s="1"/>
  <c r="J6" i="118"/>
  <c r="J27" i="118" s="1"/>
  <c r="F21" i="8"/>
  <c r="G21" i="8"/>
  <c r="M17" i="8"/>
  <c r="F16" i="115" s="1"/>
  <c r="F22" i="8"/>
  <c r="O20" i="8"/>
  <c r="H19" i="115" s="1"/>
  <c r="S20" i="8"/>
  <c r="L19" i="115" s="1"/>
  <c r="S17" i="8"/>
  <c r="L16" i="115" s="1"/>
  <c r="G17" i="8"/>
  <c r="O17" i="8"/>
  <c r="H16" i="115" s="1"/>
  <c r="O14" i="8"/>
  <c r="H13" i="115" s="1"/>
  <c r="E11" i="8"/>
  <c r="G20" i="8"/>
  <c r="Q21" i="8"/>
  <c r="J20" i="115" s="1"/>
  <c r="E17" i="8"/>
  <c r="M11" i="8"/>
  <c r="F10" i="115" s="1"/>
  <c r="Q11" i="8"/>
  <c r="J10" i="115" s="1"/>
  <c r="F17" i="8"/>
  <c r="E21" i="8"/>
  <c r="S22" i="8"/>
  <c r="L21" i="115" s="1"/>
  <c r="F11" i="8"/>
  <c r="J17" i="8"/>
  <c r="C16" i="115" s="1"/>
  <c r="Q22" i="8"/>
  <c r="J21" i="115" s="1"/>
  <c r="L20" i="8"/>
  <c r="E19" i="115" s="1"/>
  <c r="M14" i="8"/>
  <c r="F13" i="115" s="1"/>
  <c r="Q20" i="8"/>
  <c r="J19" i="115" s="1"/>
  <c r="AB14" i="8"/>
  <c r="U13" i="115" s="1"/>
  <c r="L11" i="8"/>
  <c r="E10" i="115" s="1"/>
  <c r="G14" i="8"/>
  <c r="S21" i="8"/>
  <c r="L20" i="115" s="1"/>
  <c r="S14" i="8"/>
  <c r="L13" i="115" s="1"/>
  <c r="N14" i="8"/>
  <c r="G13" i="115" s="1"/>
  <c r="G11" i="8"/>
  <c r="R11" i="8"/>
  <c r="K10" i="115" s="1"/>
  <c r="E22" i="8"/>
  <c r="E20" i="8"/>
  <c r="AA20" i="8"/>
  <c r="T19" i="115" s="1"/>
  <c r="J21" i="8"/>
  <c r="C20" i="115" s="1"/>
  <c r="L17" i="8"/>
  <c r="E16" i="115" s="1"/>
  <c r="O11" i="8"/>
  <c r="H10" i="115" s="1"/>
  <c r="AA21" i="8"/>
  <c r="T20" i="115" s="1"/>
  <c r="O22" i="8"/>
  <c r="H21" i="115" s="1"/>
  <c r="O21" i="8"/>
  <c r="H20" i="115" s="1"/>
  <c r="Q17" i="8"/>
  <c r="J16" i="115" s="1"/>
  <c r="S11" i="8"/>
  <c r="L10" i="115" s="1"/>
  <c r="L21" i="8"/>
  <c r="E20" i="115" s="1"/>
  <c r="L22" i="8"/>
  <c r="E21" i="115" s="1"/>
  <c r="P14" i="8"/>
  <c r="I13" i="115" s="1"/>
  <c r="K11" i="8"/>
  <c r="D10" i="115" s="1"/>
  <c r="K21" i="8"/>
  <c r="D20" i="115" s="1"/>
  <c r="K22" i="8"/>
  <c r="D21" i="115" s="1"/>
  <c r="K20" i="8"/>
  <c r="D19" i="115" s="1"/>
  <c r="AD11" i="8"/>
  <c r="W10" i="115" s="1"/>
  <c r="AH11" i="8"/>
  <c r="AA10" i="115" s="1"/>
  <c r="AA14" i="8"/>
  <c r="T13" i="115" s="1"/>
  <c r="M20" i="8"/>
  <c r="F19" i="115" s="1"/>
  <c r="M21" i="8"/>
  <c r="F20" i="115" s="1"/>
  <c r="R14" i="8"/>
  <c r="K13" i="115" s="1"/>
  <c r="J11" i="8"/>
  <c r="C10" i="115" s="1"/>
  <c r="AB11" i="8"/>
  <c r="U10" i="115" s="1"/>
  <c r="N20" i="8"/>
  <c r="G19" i="115" s="1"/>
  <c r="N22" i="8"/>
  <c r="G21" i="115" s="1"/>
  <c r="N21" i="8"/>
  <c r="G20" i="115" s="1"/>
  <c r="E14" i="8"/>
  <c r="AB17" i="8"/>
  <c r="U16" i="115" s="1"/>
  <c r="AB20" i="8"/>
  <c r="U19" i="115" s="1"/>
  <c r="AB21" i="8"/>
  <c r="U20" i="115" s="1"/>
  <c r="AB22" i="8"/>
  <c r="U21" i="115" s="1"/>
  <c r="P11" i="8"/>
  <c r="I10" i="115" s="1"/>
  <c r="P17" i="8"/>
  <c r="I16" i="115" s="1"/>
  <c r="M22" i="8"/>
  <c r="F21" i="115" s="1"/>
  <c r="AC17" i="8"/>
  <c r="V16" i="115" s="1"/>
  <c r="AD17" i="8"/>
  <c r="W16" i="115" s="1"/>
  <c r="AE14" i="8"/>
  <c r="X13" i="115" s="1"/>
  <c r="AG14" i="8"/>
  <c r="Z13" i="115" s="1"/>
  <c r="AH17" i="8"/>
  <c r="AA16" i="115" s="1"/>
  <c r="N11" i="8"/>
  <c r="G10" i="115" s="1"/>
  <c r="N17" i="8"/>
  <c r="G16" i="115" s="1"/>
  <c r="R20" i="8"/>
  <c r="K19" i="115" s="1"/>
  <c r="R21" i="8"/>
  <c r="K20" i="115" s="1"/>
  <c r="R22" i="8"/>
  <c r="K21" i="115" s="1"/>
  <c r="F14" i="8"/>
  <c r="K14" i="8"/>
  <c r="D13" i="115" s="1"/>
  <c r="Q14" i="8"/>
  <c r="J13" i="115" s="1"/>
  <c r="J22" i="8"/>
  <c r="C21" i="115" s="1"/>
  <c r="J20" i="8"/>
  <c r="C19" i="115" s="1"/>
  <c r="AC11" i="8"/>
  <c r="V10" i="115" s="1"/>
  <c r="AE11" i="8"/>
  <c r="X10" i="115" s="1"/>
  <c r="AG11" i="8"/>
  <c r="Z10" i="115" s="1"/>
  <c r="C19" i="8"/>
  <c r="C10" i="8"/>
  <c r="C8" i="8"/>
  <c r="C16" i="8"/>
  <c r="C13" i="8"/>
  <c r="L14" i="8"/>
  <c r="E13" i="115" s="1"/>
  <c r="AC14" i="8"/>
  <c r="V13" i="115" s="1"/>
  <c r="AD14" i="8"/>
  <c r="W13" i="115" s="1"/>
  <c r="AE17" i="8"/>
  <c r="X16" i="115" s="1"/>
  <c r="AG17" i="8"/>
  <c r="Z16" i="115" s="1"/>
  <c r="AH14" i="8"/>
  <c r="AA13" i="115" s="1"/>
  <c r="J14" i="8"/>
  <c r="C13" i="115" s="1"/>
  <c r="K17" i="8"/>
  <c r="D16" i="115" s="1"/>
  <c r="AA11" i="8"/>
  <c r="T10" i="115" s="1"/>
  <c r="AA17" i="8"/>
  <c r="T16" i="115" s="1"/>
  <c r="AH20" i="8"/>
  <c r="AA19" i="115" s="1"/>
  <c r="AH21" i="8"/>
  <c r="AA20" i="115" s="1"/>
  <c r="AH22" i="8"/>
  <c r="AA21" i="115" s="1"/>
  <c r="AE20" i="8"/>
  <c r="X19" i="115" s="1"/>
  <c r="AE22" i="8"/>
  <c r="X21" i="115" s="1"/>
  <c r="AE21" i="8"/>
  <c r="X20" i="115" s="1"/>
  <c r="AG20" i="8"/>
  <c r="Z19" i="115" s="1"/>
  <c r="AG22" i="8"/>
  <c r="Z21" i="115" s="1"/>
  <c r="AG21" i="8"/>
  <c r="Z20" i="115" s="1"/>
  <c r="AD20" i="8"/>
  <c r="W19" i="115" s="1"/>
  <c r="AD21" i="8"/>
  <c r="W20" i="115" s="1"/>
  <c r="AD22" i="8"/>
  <c r="W21" i="115" s="1"/>
  <c r="AC20" i="8"/>
  <c r="V19" i="115" s="1"/>
  <c r="AC21" i="8"/>
  <c r="V20" i="115" s="1"/>
  <c r="AC22" i="8"/>
  <c r="V21" i="115" s="1"/>
  <c r="P20" i="8"/>
  <c r="I19" i="115" s="1"/>
  <c r="P22" i="8"/>
  <c r="I21" i="115" s="1"/>
  <c r="P21" i="8"/>
  <c r="I20" i="115" s="1"/>
  <c r="B3" i="112"/>
  <c r="B3" i="109" s="1"/>
  <c r="B24" i="109" s="1"/>
  <c r="B4" i="112"/>
  <c r="B4" i="111" s="1"/>
  <c r="B25" i="111" s="1"/>
  <c r="V20" i="114" l="1"/>
  <c r="V41" i="114" s="1"/>
  <c r="V20" i="117"/>
  <c r="V41" i="117" s="1"/>
  <c r="V20" i="113"/>
  <c r="V41" i="113" s="1"/>
  <c r="V20" i="116"/>
  <c r="V41" i="116" s="1"/>
  <c r="D16" i="114"/>
  <c r="D37" i="114" s="1"/>
  <c r="D16" i="117"/>
  <c r="D37" i="117" s="1"/>
  <c r="D16" i="113"/>
  <c r="D37" i="113" s="1"/>
  <c r="D16" i="116"/>
  <c r="D37" i="116" s="1"/>
  <c r="G16" i="114"/>
  <c r="G37" i="114" s="1"/>
  <c r="G16" i="117"/>
  <c r="G37" i="117" s="1"/>
  <c r="G16" i="113"/>
  <c r="G37" i="113" s="1"/>
  <c r="G16" i="116"/>
  <c r="G37" i="116" s="1"/>
  <c r="G21" i="114"/>
  <c r="G42" i="114" s="1"/>
  <c r="G21" i="117"/>
  <c r="G42" i="117" s="1"/>
  <c r="G21" i="113"/>
  <c r="G42" i="113" s="1"/>
  <c r="G21" i="116"/>
  <c r="G42" i="116" s="1"/>
  <c r="E20" i="114"/>
  <c r="E41" i="114" s="1"/>
  <c r="E20" i="117"/>
  <c r="E41" i="117" s="1"/>
  <c r="E20" i="113"/>
  <c r="E41" i="113" s="1"/>
  <c r="E20" i="116"/>
  <c r="E41" i="116" s="1"/>
  <c r="L20" i="114"/>
  <c r="L41" i="114" s="1"/>
  <c r="L20" i="117"/>
  <c r="L41" i="117" s="1"/>
  <c r="L20" i="113"/>
  <c r="L41" i="113" s="1"/>
  <c r="L20" i="116"/>
  <c r="L41" i="116" s="1"/>
  <c r="H16" i="114"/>
  <c r="H37" i="114" s="1"/>
  <c r="H16" i="117"/>
  <c r="H37" i="117" s="1"/>
  <c r="H16" i="113"/>
  <c r="H37" i="113" s="1"/>
  <c r="H16" i="116"/>
  <c r="H37" i="116" s="1"/>
  <c r="I21" i="114"/>
  <c r="I42" i="114" s="1"/>
  <c r="I21" i="117"/>
  <c r="I42" i="117" s="1"/>
  <c r="I21" i="113"/>
  <c r="I42" i="113" s="1"/>
  <c r="I21" i="116"/>
  <c r="I42" i="116" s="1"/>
  <c r="AA19" i="114"/>
  <c r="AA40" i="114" s="1"/>
  <c r="AA19" i="117"/>
  <c r="AA40" i="117" s="1"/>
  <c r="AA19" i="113"/>
  <c r="AA40" i="113" s="1"/>
  <c r="AA19" i="116"/>
  <c r="AA40" i="116" s="1"/>
  <c r="Z10" i="114"/>
  <c r="Z31" i="114" s="1"/>
  <c r="Z10" i="117"/>
  <c r="Z31" i="117" s="1"/>
  <c r="Z10" i="113"/>
  <c r="Z31" i="113" s="1"/>
  <c r="Z10" i="116"/>
  <c r="Z31" i="116" s="1"/>
  <c r="W16" i="114"/>
  <c r="W37" i="114" s="1"/>
  <c r="W16" i="117"/>
  <c r="W37" i="117" s="1"/>
  <c r="W16" i="113"/>
  <c r="W37" i="113" s="1"/>
  <c r="W16" i="116"/>
  <c r="W37" i="116" s="1"/>
  <c r="W10" i="114"/>
  <c r="W31" i="114" s="1"/>
  <c r="W10" i="117"/>
  <c r="W31" i="117" s="1"/>
  <c r="W10" i="113"/>
  <c r="W31" i="113" s="1"/>
  <c r="W10" i="116"/>
  <c r="W31" i="116" s="1"/>
  <c r="T19" i="114"/>
  <c r="T40" i="114" s="1"/>
  <c r="T19" i="117"/>
  <c r="T40" i="117" s="1"/>
  <c r="T19" i="113"/>
  <c r="T40" i="113" s="1"/>
  <c r="T19" i="116"/>
  <c r="T40" i="116" s="1"/>
  <c r="J10" i="114"/>
  <c r="J31" i="114" s="1"/>
  <c r="J10" i="117"/>
  <c r="J31" i="117" s="1"/>
  <c r="J10" i="113"/>
  <c r="J31" i="113" s="1"/>
  <c r="J10" i="116"/>
  <c r="J31" i="116" s="1"/>
  <c r="K16" i="114"/>
  <c r="K37" i="114" s="1"/>
  <c r="K16" i="117"/>
  <c r="K37" i="117" s="1"/>
  <c r="K16" i="113"/>
  <c r="K37" i="113" s="1"/>
  <c r="K16" i="116"/>
  <c r="K37" i="116" s="1"/>
  <c r="W19" i="114"/>
  <c r="W40" i="114" s="1"/>
  <c r="W19" i="117"/>
  <c r="W40" i="117" s="1"/>
  <c r="W19" i="113"/>
  <c r="W40" i="113" s="1"/>
  <c r="W19" i="116"/>
  <c r="W40" i="116" s="1"/>
  <c r="C19" i="114"/>
  <c r="C40" i="114" s="1"/>
  <c r="C19" i="117"/>
  <c r="C40" i="117" s="1"/>
  <c r="C19" i="113"/>
  <c r="C40" i="113" s="1"/>
  <c r="C19" i="116"/>
  <c r="C40" i="116" s="1"/>
  <c r="X13" i="114"/>
  <c r="X34" i="114" s="1"/>
  <c r="X13" i="117"/>
  <c r="X34" i="117" s="1"/>
  <c r="X13" i="113"/>
  <c r="X34" i="113" s="1"/>
  <c r="X13" i="116"/>
  <c r="X34" i="116" s="1"/>
  <c r="K13" i="114"/>
  <c r="K34" i="114" s="1"/>
  <c r="K13" i="117"/>
  <c r="K34" i="117" s="1"/>
  <c r="K13" i="113"/>
  <c r="K34" i="113" s="1"/>
  <c r="K13" i="116"/>
  <c r="K34" i="116" s="1"/>
  <c r="H21" i="114"/>
  <c r="H42" i="114" s="1"/>
  <c r="H21" i="117"/>
  <c r="H42" i="117" s="1"/>
  <c r="H21" i="113"/>
  <c r="H42" i="113" s="1"/>
  <c r="H21" i="116"/>
  <c r="H42" i="116" s="1"/>
  <c r="C16" i="114"/>
  <c r="C37" i="114" s="1"/>
  <c r="C16" i="117"/>
  <c r="C37" i="117" s="1"/>
  <c r="C16" i="113"/>
  <c r="C37" i="113" s="1"/>
  <c r="C16" i="116"/>
  <c r="C37" i="116" s="1"/>
  <c r="H19" i="114"/>
  <c r="H40" i="114" s="1"/>
  <c r="H19" i="117"/>
  <c r="H40" i="117" s="1"/>
  <c r="H19" i="113"/>
  <c r="H40" i="113" s="1"/>
  <c r="H19" i="116"/>
  <c r="H40" i="116" s="1"/>
  <c r="V19" i="114"/>
  <c r="V40" i="114" s="1"/>
  <c r="V19" i="117"/>
  <c r="V40" i="117" s="1"/>
  <c r="V19" i="113"/>
  <c r="V40" i="113" s="1"/>
  <c r="V19" i="116"/>
  <c r="V40" i="116" s="1"/>
  <c r="X21" i="114"/>
  <c r="X42" i="114" s="1"/>
  <c r="X21" i="117"/>
  <c r="X42" i="117" s="1"/>
  <c r="X21" i="113"/>
  <c r="X42" i="113" s="1"/>
  <c r="X21" i="116"/>
  <c r="X42" i="116" s="1"/>
  <c r="W13" i="114"/>
  <c r="W34" i="114" s="1"/>
  <c r="W13" i="117"/>
  <c r="W34" i="117" s="1"/>
  <c r="W13" i="113"/>
  <c r="W34" i="113" s="1"/>
  <c r="W13" i="116"/>
  <c r="W34" i="116" s="1"/>
  <c r="C21" i="114"/>
  <c r="C42" i="114" s="1"/>
  <c r="C21" i="117"/>
  <c r="C42" i="117" s="1"/>
  <c r="C21" i="113"/>
  <c r="C42" i="113" s="1"/>
  <c r="C21" i="116"/>
  <c r="C42" i="116" s="1"/>
  <c r="K21" i="114"/>
  <c r="K42" i="114" s="1"/>
  <c r="K21" i="117"/>
  <c r="K42" i="117" s="1"/>
  <c r="K21" i="113"/>
  <c r="K42" i="113" s="1"/>
  <c r="K21" i="116"/>
  <c r="K42" i="116" s="1"/>
  <c r="I10" i="114"/>
  <c r="I31" i="114" s="1"/>
  <c r="I10" i="117"/>
  <c r="I31" i="117" s="1"/>
  <c r="I10" i="113"/>
  <c r="I31" i="113" s="1"/>
  <c r="I10" i="116"/>
  <c r="I31" i="116" s="1"/>
  <c r="G19" i="114"/>
  <c r="G40" i="114" s="1"/>
  <c r="G19" i="117"/>
  <c r="G40" i="117" s="1"/>
  <c r="G19" i="113"/>
  <c r="G40" i="113" s="1"/>
  <c r="G19" i="116"/>
  <c r="G40" i="116" s="1"/>
  <c r="D10" i="114"/>
  <c r="D31" i="114" s="1"/>
  <c r="D10" i="117"/>
  <c r="D31" i="117" s="1"/>
  <c r="D10" i="113"/>
  <c r="D31" i="113" s="1"/>
  <c r="D10" i="116"/>
  <c r="D31" i="116" s="1"/>
  <c r="T20" i="114"/>
  <c r="T41" i="114" s="1"/>
  <c r="T20" i="117"/>
  <c r="T41" i="117" s="1"/>
  <c r="T20" i="113"/>
  <c r="T41" i="113" s="1"/>
  <c r="T20" i="116"/>
  <c r="T41" i="116" s="1"/>
  <c r="F13" i="114"/>
  <c r="F34" i="114" s="1"/>
  <c r="F13" i="117"/>
  <c r="F34" i="117" s="1"/>
  <c r="F13" i="113"/>
  <c r="F34" i="113" s="1"/>
  <c r="F13" i="116"/>
  <c r="F34" i="116" s="1"/>
  <c r="I19" i="114"/>
  <c r="I40" i="114" s="1"/>
  <c r="I19" i="117"/>
  <c r="I40" i="117" s="1"/>
  <c r="I19" i="113"/>
  <c r="I40" i="113" s="1"/>
  <c r="I19" i="116"/>
  <c r="I40" i="116" s="1"/>
  <c r="W21" i="114"/>
  <c r="W42" i="114" s="1"/>
  <c r="W21" i="117"/>
  <c r="W42" i="117" s="1"/>
  <c r="W21" i="113"/>
  <c r="W42" i="113" s="1"/>
  <c r="W21" i="116"/>
  <c r="W42" i="116" s="1"/>
  <c r="Z21" i="114"/>
  <c r="Z42" i="114" s="1"/>
  <c r="Z21" i="117"/>
  <c r="Z42" i="117" s="1"/>
  <c r="Z21" i="113"/>
  <c r="Z42" i="113" s="1"/>
  <c r="Z21" i="116"/>
  <c r="Z42" i="116" s="1"/>
  <c r="X19" i="114"/>
  <c r="X40" i="114" s="1"/>
  <c r="X19" i="117"/>
  <c r="X40" i="117" s="1"/>
  <c r="X19" i="113"/>
  <c r="X40" i="113" s="1"/>
  <c r="X19" i="116"/>
  <c r="X40" i="116" s="1"/>
  <c r="T16" i="114"/>
  <c r="T37" i="114" s="1"/>
  <c r="T16" i="117"/>
  <c r="T37" i="117" s="1"/>
  <c r="T16" i="113"/>
  <c r="T37" i="113" s="1"/>
  <c r="T16" i="116"/>
  <c r="T37" i="116" s="1"/>
  <c r="AA13" i="114"/>
  <c r="AA34" i="114" s="1"/>
  <c r="AA13" i="117"/>
  <c r="AA34" i="117" s="1"/>
  <c r="AA13" i="113"/>
  <c r="AA34" i="113" s="1"/>
  <c r="AA13" i="116"/>
  <c r="AA34" i="116" s="1"/>
  <c r="V13" i="114"/>
  <c r="V34" i="114" s="1"/>
  <c r="V13" i="117"/>
  <c r="V34" i="117" s="1"/>
  <c r="V13" i="113"/>
  <c r="V34" i="113" s="1"/>
  <c r="V13" i="116"/>
  <c r="V34" i="116" s="1"/>
  <c r="X10" i="114"/>
  <c r="X31" i="114" s="1"/>
  <c r="X10" i="117"/>
  <c r="X31" i="117" s="1"/>
  <c r="X10" i="113"/>
  <c r="X31" i="113" s="1"/>
  <c r="X10" i="116"/>
  <c r="X31" i="116" s="1"/>
  <c r="J13" i="114"/>
  <c r="J34" i="114" s="1"/>
  <c r="J13" i="117"/>
  <c r="J34" i="117" s="1"/>
  <c r="J13" i="113"/>
  <c r="J34" i="113" s="1"/>
  <c r="J13" i="116"/>
  <c r="J34" i="116" s="1"/>
  <c r="K20" i="114"/>
  <c r="K41" i="114" s="1"/>
  <c r="K20" i="117"/>
  <c r="K41" i="117" s="1"/>
  <c r="K20" i="113"/>
  <c r="K41" i="113" s="1"/>
  <c r="K20" i="116"/>
  <c r="K41" i="116" s="1"/>
  <c r="AA16" i="114"/>
  <c r="AA37" i="114" s="1"/>
  <c r="AA16" i="117"/>
  <c r="AA37" i="117" s="1"/>
  <c r="AA16" i="113"/>
  <c r="AA37" i="113" s="1"/>
  <c r="AA16" i="116"/>
  <c r="AA37" i="116" s="1"/>
  <c r="V16" i="114"/>
  <c r="V37" i="114" s="1"/>
  <c r="V16" i="117"/>
  <c r="V37" i="117" s="1"/>
  <c r="V16" i="113"/>
  <c r="V37" i="113" s="1"/>
  <c r="V16" i="116"/>
  <c r="V37" i="116" s="1"/>
  <c r="U21" i="114"/>
  <c r="U42" i="114" s="1"/>
  <c r="U21" i="117"/>
  <c r="U42" i="117" s="1"/>
  <c r="U21" i="113"/>
  <c r="U42" i="113" s="1"/>
  <c r="U21" i="116"/>
  <c r="U42" i="116" s="1"/>
  <c r="U10" i="114"/>
  <c r="U31" i="114" s="1"/>
  <c r="U10" i="117"/>
  <c r="U31" i="117" s="1"/>
  <c r="U10" i="113"/>
  <c r="U31" i="113" s="1"/>
  <c r="U10" i="116"/>
  <c r="U31" i="116" s="1"/>
  <c r="F19" i="114"/>
  <c r="F40" i="114" s="1"/>
  <c r="F19" i="117"/>
  <c r="F40" i="117" s="1"/>
  <c r="F19" i="113"/>
  <c r="F40" i="113" s="1"/>
  <c r="F19" i="116"/>
  <c r="F40" i="116" s="1"/>
  <c r="D19" i="114"/>
  <c r="D40" i="114" s="1"/>
  <c r="D19" i="117"/>
  <c r="D40" i="117" s="1"/>
  <c r="D19" i="113"/>
  <c r="D40" i="113" s="1"/>
  <c r="D19" i="116"/>
  <c r="D40" i="116" s="1"/>
  <c r="I13" i="114"/>
  <c r="I34" i="114" s="1"/>
  <c r="I13" i="117"/>
  <c r="I34" i="117" s="1"/>
  <c r="I13" i="113"/>
  <c r="I34" i="113" s="1"/>
  <c r="I13" i="116"/>
  <c r="I34" i="116" s="1"/>
  <c r="J16" i="114"/>
  <c r="J37" i="114" s="1"/>
  <c r="J16" i="117"/>
  <c r="J37" i="117" s="1"/>
  <c r="J16" i="113"/>
  <c r="J37" i="113" s="1"/>
  <c r="J16" i="116"/>
  <c r="J37" i="116" s="1"/>
  <c r="H10" i="114"/>
  <c r="H31" i="114" s="1"/>
  <c r="H10" i="117"/>
  <c r="H31" i="117" s="1"/>
  <c r="H10" i="113"/>
  <c r="H31" i="113" s="1"/>
  <c r="H10" i="116"/>
  <c r="H31" i="116" s="1"/>
  <c r="G13" i="114"/>
  <c r="G34" i="114" s="1"/>
  <c r="G13" i="117"/>
  <c r="G34" i="117" s="1"/>
  <c r="G13" i="113"/>
  <c r="G34" i="113" s="1"/>
  <c r="G13" i="116"/>
  <c r="G34" i="116" s="1"/>
  <c r="E10" i="114"/>
  <c r="E31" i="114" s="1"/>
  <c r="E10" i="117"/>
  <c r="E31" i="117" s="1"/>
  <c r="E10" i="113"/>
  <c r="E31" i="113" s="1"/>
  <c r="E10" i="116"/>
  <c r="E31" i="116" s="1"/>
  <c r="E19" i="114"/>
  <c r="E40" i="114" s="1"/>
  <c r="E19" i="117"/>
  <c r="E40" i="117" s="1"/>
  <c r="E19" i="113"/>
  <c r="E40" i="113" s="1"/>
  <c r="E19" i="116"/>
  <c r="E40" i="116" s="1"/>
  <c r="L21" i="114"/>
  <c r="L42" i="114" s="1"/>
  <c r="L21" i="117"/>
  <c r="L42" i="117" s="1"/>
  <c r="L21" i="113"/>
  <c r="L42" i="113" s="1"/>
  <c r="L21" i="116"/>
  <c r="L42" i="116" s="1"/>
  <c r="F10" i="114"/>
  <c r="F31" i="114" s="1"/>
  <c r="F10" i="117"/>
  <c r="F31" i="117" s="1"/>
  <c r="F10" i="113"/>
  <c r="F31" i="113" s="1"/>
  <c r="F10" i="116"/>
  <c r="F31" i="116" s="1"/>
  <c r="L16" i="114"/>
  <c r="L37" i="114" s="1"/>
  <c r="L16" i="117"/>
  <c r="L37" i="117" s="1"/>
  <c r="L16" i="113"/>
  <c r="L37" i="113" s="1"/>
  <c r="L16" i="116"/>
  <c r="L37" i="116" s="1"/>
  <c r="F16" i="114"/>
  <c r="F37" i="114" s="1"/>
  <c r="F16" i="117"/>
  <c r="F37" i="117" s="1"/>
  <c r="F16" i="113"/>
  <c r="F37" i="113" s="1"/>
  <c r="F16" i="116"/>
  <c r="F37" i="116" s="1"/>
  <c r="T21" i="114"/>
  <c r="T42" i="114" s="1"/>
  <c r="T21" i="117"/>
  <c r="T42" i="117" s="1"/>
  <c r="T21" i="113"/>
  <c r="T42" i="113" s="1"/>
  <c r="T21" i="116"/>
  <c r="T42" i="116" s="1"/>
  <c r="I20" i="114"/>
  <c r="I41" i="114" s="1"/>
  <c r="I20" i="117"/>
  <c r="I41" i="117" s="1"/>
  <c r="I20" i="113"/>
  <c r="I41" i="113" s="1"/>
  <c r="I20" i="116"/>
  <c r="I41" i="116" s="1"/>
  <c r="X20" i="114"/>
  <c r="X41" i="114" s="1"/>
  <c r="X20" i="117"/>
  <c r="X41" i="117" s="1"/>
  <c r="X20" i="113"/>
  <c r="X41" i="113" s="1"/>
  <c r="X20" i="116"/>
  <c r="X41" i="116" s="1"/>
  <c r="X16" i="114"/>
  <c r="X37" i="114" s="1"/>
  <c r="X16" i="117"/>
  <c r="X37" i="117" s="1"/>
  <c r="X16" i="113"/>
  <c r="X37" i="113" s="1"/>
  <c r="X16" i="116"/>
  <c r="X37" i="116" s="1"/>
  <c r="I16" i="114"/>
  <c r="I37" i="114" s="1"/>
  <c r="I16" i="117"/>
  <c r="I37" i="117" s="1"/>
  <c r="I16" i="113"/>
  <c r="I37" i="113" s="1"/>
  <c r="I16" i="116"/>
  <c r="I37" i="116" s="1"/>
  <c r="AA10" i="114"/>
  <c r="AA31" i="114" s="1"/>
  <c r="AA10" i="117"/>
  <c r="AA31" i="117" s="1"/>
  <c r="AA10" i="113"/>
  <c r="AA31" i="113" s="1"/>
  <c r="AA10" i="116"/>
  <c r="AA31" i="116" s="1"/>
  <c r="C20" i="114"/>
  <c r="C41" i="114" s="1"/>
  <c r="C20" i="117"/>
  <c r="C41" i="117" s="1"/>
  <c r="C20" i="113"/>
  <c r="C41" i="113" s="1"/>
  <c r="C20" i="116"/>
  <c r="C41" i="116" s="1"/>
  <c r="J19" i="114"/>
  <c r="J40" i="114" s="1"/>
  <c r="J19" i="117"/>
  <c r="J40" i="117" s="1"/>
  <c r="J19" i="113"/>
  <c r="J40" i="113" s="1"/>
  <c r="J19" i="116"/>
  <c r="J40" i="116" s="1"/>
  <c r="Z20" i="114"/>
  <c r="Z41" i="114" s="1"/>
  <c r="Z20" i="117"/>
  <c r="Z41" i="117" s="1"/>
  <c r="Z20" i="113"/>
  <c r="Z41" i="113" s="1"/>
  <c r="Z20" i="116"/>
  <c r="Z41" i="116" s="1"/>
  <c r="C13" i="114"/>
  <c r="C34" i="114" s="1"/>
  <c r="C13" i="117"/>
  <c r="C34" i="117" s="1"/>
  <c r="C13" i="113"/>
  <c r="C34" i="113" s="1"/>
  <c r="C13" i="116"/>
  <c r="C34" i="116" s="1"/>
  <c r="G10" i="114"/>
  <c r="G31" i="114" s="1"/>
  <c r="G10" i="117"/>
  <c r="G31" i="117" s="1"/>
  <c r="G10" i="113"/>
  <c r="G31" i="113" s="1"/>
  <c r="G10" i="116"/>
  <c r="G31" i="116" s="1"/>
  <c r="U16" i="114"/>
  <c r="U37" i="114" s="1"/>
  <c r="U16" i="117"/>
  <c r="U37" i="117" s="1"/>
  <c r="U16" i="113"/>
  <c r="U37" i="113" s="1"/>
  <c r="U16" i="116"/>
  <c r="U37" i="116" s="1"/>
  <c r="F20" i="114"/>
  <c r="F41" i="114" s="1"/>
  <c r="F20" i="117"/>
  <c r="F41" i="117" s="1"/>
  <c r="F20" i="113"/>
  <c r="F41" i="113" s="1"/>
  <c r="F20" i="116"/>
  <c r="F41" i="116" s="1"/>
  <c r="L10" i="114"/>
  <c r="L31" i="114" s="1"/>
  <c r="L10" i="117"/>
  <c r="L31" i="117" s="1"/>
  <c r="L10" i="113"/>
  <c r="L31" i="113" s="1"/>
  <c r="L10" i="116"/>
  <c r="L31" i="116" s="1"/>
  <c r="V21" i="114"/>
  <c r="V42" i="114" s="1"/>
  <c r="V21" i="117"/>
  <c r="V42" i="117" s="1"/>
  <c r="V21" i="113"/>
  <c r="V42" i="113" s="1"/>
  <c r="V21" i="116"/>
  <c r="V42" i="116" s="1"/>
  <c r="W20" i="114"/>
  <c r="W41" i="114" s="1"/>
  <c r="W20" i="117"/>
  <c r="W41" i="117" s="1"/>
  <c r="W20" i="113"/>
  <c r="W41" i="113" s="1"/>
  <c r="W20" i="116"/>
  <c r="W41" i="116" s="1"/>
  <c r="Z19" i="114"/>
  <c r="Z40" i="114" s="1"/>
  <c r="Z19" i="117"/>
  <c r="Z40" i="117" s="1"/>
  <c r="Z19" i="113"/>
  <c r="Z40" i="113" s="1"/>
  <c r="Z19" i="116"/>
  <c r="Z40" i="116" s="1"/>
  <c r="AA21" i="114"/>
  <c r="AA42" i="114" s="1"/>
  <c r="AA21" i="117"/>
  <c r="AA42" i="117" s="1"/>
  <c r="AA21" i="113"/>
  <c r="AA42" i="113" s="1"/>
  <c r="AA21" i="116"/>
  <c r="AA42" i="116" s="1"/>
  <c r="T10" i="114"/>
  <c r="T31" i="114" s="1"/>
  <c r="T10" i="117"/>
  <c r="T31" i="117" s="1"/>
  <c r="T10" i="113"/>
  <c r="T31" i="113" s="1"/>
  <c r="T10" i="116"/>
  <c r="T31" i="116" s="1"/>
  <c r="Z16" i="114"/>
  <c r="Z37" i="114" s="1"/>
  <c r="Z16" i="117"/>
  <c r="Z37" i="117" s="1"/>
  <c r="Z16" i="113"/>
  <c r="Z37" i="113" s="1"/>
  <c r="Z16" i="116"/>
  <c r="Z37" i="116" s="1"/>
  <c r="E13" i="114"/>
  <c r="E34" i="114" s="1"/>
  <c r="E13" i="117"/>
  <c r="E34" i="117" s="1"/>
  <c r="E13" i="113"/>
  <c r="E34" i="113" s="1"/>
  <c r="E13" i="116"/>
  <c r="E34" i="116" s="1"/>
  <c r="V10" i="114"/>
  <c r="V31" i="114" s="1"/>
  <c r="V10" i="117"/>
  <c r="V31" i="117" s="1"/>
  <c r="V10" i="113"/>
  <c r="V31" i="113" s="1"/>
  <c r="V10" i="116"/>
  <c r="V31" i="116" s="1"/>
  <c r="D13" i="114"/>
  <c r="D34" i="114" s="1"/>
  <c r="D13" i="117"/>
  <c r="D34" i="117" s="1"/>
  <c r="D13" i="113"/>
  <c r="D34" i="113" s="1"/>
  <c r="D13" i="116"/>
  <c r="D34" i="116" s="1"/>
  <c r="K19" i="114"/>
  <c r="K40" i="114" s="1"/>
  <c r="K19" i="117"/>
  <c r="K40" i="117" s="1"/>
  <c r="K19" i="113"/>
  <c r="K40" i="113" s="1"/>
  <c r="K19" i="116"/>
  <c r="K40" i="116" s="1"/>
  <c r="Z13" i="114"/>
  <c r="Z34" i="114" s="1"/>
  <c r="Z13" i="117"/>
  <c r="Z34" i="117" s="1"/>
  <c r="Z13" i="113"/>
  <c r="Z34" i="113" s="1"/>
  <c r="Z13" i="116"/>
  <c r="Z34" i="116" s="1"/>
  <c r="F21" i="114"/>
  <c r="F42" i="114" s="1"/>
  <c r="F21" i="117"/>
  <c r="F42" i="117" s="1"/>
  <c r="F21" i="113"/>
  <c r="F42" i="113" s="1"/>
  <c r="F21" i="116"/>
  <c r="F42" i="116" s="1"/>
  <c r="U20" i="114"/>
  <c r="U41" i="114" s="1"/>
  <c r="U20" i="117"/>
  <c r="U41" i="117" s="1"/>
  <c r="U20" i="113"/>
  <c r="U41" i="113" s="1"/>
  <c r="U20" i="116"/>
  <c r="U41" i="116" s="1"/>
  <c r="G20" i="114"/>
  <c r="G41" i="114" s="1"/>
  <c r="G20" i="117"/>
  <c r="G41" i="117" s="1"/>
  <c r="G20" i="113"/>
  <c r="G41" i="113" s="1"/>
  <c r="G20" i="116"/>
  <c r="G41" i="116" s="1"/>
  <c r="C10" i="114"/>
  <c r="C31" i="114" s="1"/>
  <c r="C10" i="117"/>
  <c r="C31" i="117" s="1"/>
  <c r="C10" i="113"/>
  <c r="C31" i="113" s="1"/>
  <c r="C10" i="116"/>
  <c r="C31" i="116" s="1"/>
  <c r="T13" i="114"/>
  <c r="T34" i="114" s="1"/>
  <c r="T13" i="117"/>
  <c r="T34" i="117" s="1"/>
  <c r="T13" i="113"/>
  <c r="T34" i="113" s="1"/>
  <c r="T13" i="116"/>
  <c r="T34" i="116" s="1"/>
  <c r="D21" i="114"/>
  <c r="D42" i="114" s="1"/>
  <c r="D21" i="117"/>
  <c r="D42" i="117" s="1"/>
  <c r="D21" i="113"/>
  <c r="D42" i="113" s="1"/>
  <c r="D21" i="116"/>
  <c r="D42" i="116" s="1"/>
  <c r="E21" i="114"/>
  <c r="E42" i="114" s="1"/>
  <c r="E21" i="117"/>
  <c r="E42" i="117" s="1"/>
  <c r="E21" i="113"/>
  <c r="E42" i="113" s="1"/>
  <c r="E21" i="116"/>
  <c r="E42" i="116" s="1"/>
  <c r="H20" i="114"/>
  <c r="H41" i="114" s="1"/>
  <c r="H20" i="117"/>
  <c r="H41" i="117" s="1"/>
  <c r="H20" i="113"/>
  <c r="H41" i="113" s="1"/>
  <c r="H20" i="116"/>
  <c r="H41" i="116" s="1"/>
  <c r="E16" i="114"/>
  <c r="E37" i="114" s="1"/>
  <c r="E16" i="117"/>
  <c r="E37" i="117" s="1"/>
  <c r="E16" i="113"/>
  <c r="E37" i="113" s="1"/>
  <c r="E16" i="116"/>
  <c r="E37" i="116" s="1"/>
  <c r="L13" i="114"/>
  <c r="L34" i="114" s="1"/>
  <c r="L13" i="117"/>
  <c r="L34" i="117" s="1"/>
  <c r="L13" i="113"/>
  <c r="L34" i="113" s="1"/>
  <c r="L13" i="116"/>
  <c r="L34" i="116" s="1"/>
  <c r="U13" i="114"/>
  <c r="U34" i="114" s="1"/>
  <c r="U13" i="117"/>
  <c r="U34" i="117" s="1"/>
  <c r="U13" i="113"/>
  <c r="U34" i="113" s="1"/>
  <c r="U13" i="116"/>
  <c r="U34" i="116" s="1"/>
  <c r="J21" i="114"/>
  <c r="J42" i="114" s="1"/>
  <c r="J21" i="117"/>
  <c r="J42" i="117" s="1"/>
  <c r="J21" i="113"/>
  <c r="J42" i="113" s="1"/>
  <c r="J21" i="116"/>
  <c r="J42" i="116" s="1"/>
  <c r="H13" i="114"/>
  <c r="H34" i="114" s="1"/>
  <c r="H13" i="117"/>
  <c r="H34" i="117" s="1"/>
  <c r="H13" i="113"/>
  <c r="H34" i="113" s="1"/>
  <c r="H13" i="116"/>
  <c r="H34" i="116" s="1"/>
  <c r="L19" i="114"/>
  <c r="L40" i="114" s="1"/>
  <c r="L19" i="117"/>
  <c r="L40" i="117" s="1"/>
  <c r="L19" i="113"/>
  <c r="L40" i="113" s="1"/>
  <c r="L19" i="116"/>
  <c r="L40" i="116" s="1"/>
  <c r="AA20" i="114"/>
  <c r="AA41" i="114" s="1"/>
  <c r="AA20" i="117"/>
  <c r="AA41" i="117" s="1"/>
  <c r="AA20" i="113"/>
  <c r="AA41" i="113" s="1"/>
  <c r="AA20" i="116"/>
  <c r="AA41" i="116" s="1"/>
  <c r="U19" i="114"/>
  <c r="U40" i="114" s="1"/>
  <c r="U19" i="117"/>
  <c r="U40" i="117" s="1"/>
  <c r="U19" i="113"/>
  <c r="U40" i="113" s="1"/>
  <c r="U19" i="116"/>
  <c r="U40" i="116" s="1"/>
  <c r="D20" i="114"/>
  <c r="D41" i="114" s="1"/>
  <c r="D20" i="117"/>
  <c r="D41" i="117" s="1"/>
  <c r="D20" i="113"/>
  <c r="D41" i="113" s="1"/>
  <c r="D20" i="116"/>
  <c r="D41" i="116" s="1"/>
  <c r="K10" i="114"/>
  <c r="K31" i="114" s="1"/>
  <c r="K10" i="117"/>
  <c r="K31" i="117" s="1"/>
  <c r="K10" i="113"/>
  <c r="K31" i="113" s="1"/>
  <c r="K10" i="116"/>
  <c r="K31" i="116" s="1"/>
  <c r="J20" i="114"/>
  <c r="J41" i="114" s="1"/>
  <c r="J20" i="117"/>
  <c r="J41" i="117" s="1"/>
  <c r="J20" i="113"/>
  <c r="J41" i="113" s="1"/>
  <c r="J20" i="116"/>
  <c r="J41" i="116" s="1"/>
  <c r="AH13" i="90"/>
  <c r="AH34" i="90" s="1"/>
  <c r="AH13" i="104"/>
  <c r="AH34" i="104" s="1"/>
  <c r="AH13" i="88"/>
  <c r="AH34" i="88" s="1"/>
  <c r="AH13" i="105"/>
  <c r="AH34" i="105" s="1"/>
  <c r="AH14" i="102"/>
  <c r="AH36" i="102" s="1"/>
  <c r="AH14" i="87"/>
  <c r="AH36" i="87" s="1"/>
  <c r="AH14" i="103"/>
  <c r="AH36" i="103" s="1"/>
  <c r="AH14" i="51"/>
  <c r="AH36" i="51" s="1"/>
  <c r="AH16" i="105"/>
  <c r="AH37" i="105" s="1"/>
  <c r="AH17" i="87"/>
  <c r="AH39" i="87" s="1"/>
  <c r="AH17" i="103"/>
  <c r="AH39" i="103" s="1"/>
  <c r="AH16" i="104"/>
  <c r="AH37" i="104" s="1"/>
  <c r="AH16" i="88"/>
  <c r="AH37" i="88" s="1"/>
  <c r="AH17" i="102"/>
  <c r="AH39" i="102" s="1"/>
  <c r="AH17" i="51"/>
  <c r="AH39" i="51" s="1"/>
  <c r="AH16" i="90"/>
  <c r="AH37" i="90" s="1"/>
  <c r="AH19" i="90"/>
  <c r="AH40" i="90" s="1"/>
  <c r="AH19" i="104"/>
  <c r="AH40" i="104" s="1"/>
  <c r="AH19" i="88"/>
  <c r="AH40" i="88" s="1"/>
  <c r="AH20" i="102"/>
  <c r="AH42" i="102" s="1"/>
  <c r="AH19" i="105"/>
  <c r="AH40" i="105" s="1"/>
  <c r="AH20" i="87"/>
  <c r="AH42" i="87" s="1"/>
  <c r="AH20" i="103"/>
  <c r="AH42" i="103" s="1"/>
  <c r="AH20" i="51"/>
  <c r="AH42" i="51" s="1"/>
  <c r="AH21" i="105"/>
  <c r="AH42" i="105" s="1"/>
  <c r="AH22" i="87"/>
  <c r="AH44" i="87" s="1"/>
  <c r="AH22" i="103"/>
  <c r="AH44" i="103" s="1"/>
  <c r="AH21" i="90"/>
  <c r="AH42" i="90" s="1"/>
  <c r="AH22" i="102"/>
  <c r="AH44" i="102" s="1"/>
  <c r="AH21" i="104"/>
  <c r="AH42" i="104" s="1"/>
  <c r="AH22" i="51"/>
  <c r="AH44" i="51" s="1"/>
  <c r="AH21" i="88"/>
  <c r="AH42" i="88" s="1"/>
  <c r="AH20" i="105"/>
  <c r="AH41" i="105" s="1"/>
  <c r="AH20" i="90"/>
  <c r="AH41" i="90" s="1"/>
  <c r="AH21" i="102"/>
  <c r="AH43" i="102" s="1"/>
  <c r="AH20" i="104"/>
  <c r="AH41" i="104" s="1"/>
  <c r="AH20" i="88"/>
  <c r="AH41" i="88" s="1"/>
  <c r="AH21" i="87"/>
  <c r="AH43" i="87" s="1"/>
  <c r="AH21" i="103"/>
  <c r="AH43" i="103" s="1"/>
  <c r="AH21" i="51"/>
  <c r="AH43" i="51" s="1"/>
  <c r="AH10" i="105"/>
  <c r="AH31" i="105" s="1"/>
  <c r="AH11" i="87"/>
  <c r="AH33" i="87" s="1"/>
  <c r="AH11" i="103"/>
  <c r="AH33" i="103" s="1"/>
  <c r="AH10" i="90"/>
  <c r="AH31" i="90" s="1"/>
  <c r="AH11" i="102"/>
  <c r="AH33" i="102" s="1"/>
  <c r="AH10" i="88"/>
  <c r="AH31" i="88" s="1"/>
  <c r="AH11" i="51"/>
  <c r="AH33" i="51" s="1"/>
  <c r="AH10" i="104"/>
  <c r="AH31" i="104" s="1"/>
  <c r="P21" i="90"/>
  <c r="P42" i="90" s="1"/>
  <c r="P21" i="104"/>
  <c r="P42" i="104" s="1"/>
  <c r="P21" i="105"/>
  <c r="P42" i="105" s="1"/>
  <c r="P21" i="88"/>
  <c r="P42" i="88" s="1"/>
  <c r="P22" i="103"/>
  <c r="P44" i="103" s="1"/>
  <c r="P22" i="102"/>
  <c r="P44" i="102" s="1"/>
  <c r="P22" i="51"/>
  <c r="P44" i="51" s="1"/>
  <c r="P22" i="87"/>
  <c r="P44" i="87" s="1"/>
  <c r="AC19" i="90"/>
  <c r="AC40" i="90" s="1"/>
  <c r="AC19" i="104"/>
  <c r="AC40" i="104" s="1"/>
  <c r="AC19" i="105"/>
  <c r="AC40" i="105" s="1"/>
  <c r="AC19" i="88"/>
  <c r="AC40" i="88" s="1"/>
  <c r="AC20" i="87"/>
  <c r="AC42" i="87" s="1"/>
  <c r="AC20" i="102"/>
  <c r="AC42" i="102" s="1"/>
  <c r="AC20" i="103"/>
  <c r="AC42" i="103" s="1"/>
  <c r="AC20" i="51"/>
  <c r="AC42" i="51" s="1"/>
  <c r="AE21" i="90"/>
  <c r="AE42" i="90" s="1"/>
  <c r="AE21" i="104"/>
  <c r="AE42" i="104" s="1"/>
  <c r="AE21" i="105"/>
  <c r="AE42" i="105" s="1"/>
  <c r="AE21" i="88"/>
  <c r="AE42" i="88" s="1"/>
  <c r="AE22" i="87"/>
  <c r="AE44" i="87" s="1"/>
  <c r="AE22" i="102"/>
  <c r="AE44" i="102" s="1"/>
  <c r="AE22" i="103"/>
  <c r="AE44" i="103" s="1"/>
  <c r="AE22" i="51"/>
  <c r="AE44" i="51" s="1"/>
  <c r="AD13" i="90"/>
  <c r="AD34" i="90" s="1"/>
  <c r="AD13" i="104"/>
  <c r="AD34" i="104" s="1"/>
  <c r="AD13" i="105"/>
  <c r="AD34" i="105" s="1"/>
  <c r="AD13" i="88"/>
  <c r="AD34" i="88" s="1"/>
  <c r="AD14" i="87"/>
  <c r="AD36" i="87" s="1"/>
  <c r="AD14" i="102"/>
  <c r="AD36" i="102" s="1"/>
  <c r="AD14" i="103"/>
  <c r="AD36" i="103" s="1"/>
  <c r="AD14" i="51"/>
  <c r="AD36" i="51" s="1"/>
  <c r="AG10" i="90"/>
  <c r="AG31" i="90" s="1"/>
  <c r="AG10" i="104"/>
  <c r="AG31" i="104" s="1"/>
  <c r="AG10" i="105"/>
  <c r="AG31" i="105" s="1"/>
  <c r="AG10" i="88"/>
  <c r="AG31" i="88" s="1"/>
  <c r="AG11" i="87"/>
  <c r="AG33" i="87" s="1"/>
  <c r="AG11" i="51"/>
  <c r="AG33" i="51" s="1"/>
  <c r="AG11" i="103"/>
  <c r="AG33" i="103" s="1"/>
  <c r="AG11" i="102"/>
  <c r="AG33" i="102" s="1"/>
  <c r="R21" i="90"/>
  <c r="R42" i="90" s="1"/>
  <c r="R21" i="105"/>
  <c r="R42" i="105" s="1"/>
  <c r="R21" i="88"/>
  <c r="R42" i="88" s="1"/>
  <c r="R21" i="104"/>
  <c r="R42" i="104" s="1"/>
  <c r="R22" i="87"/>
  <c r="R44" i="87" s="1"/>
  <c r="R22" i="102"/>
  <c r="R44" i="102" s="1"/>
  <c r="R22" i="103"/>
  <c r="R44" i="103" s="1"/>
  <c r="R22" i="51"/>
  <c r="R44" i="51" s="1"/>
  <c r="N10" i="90"/>
  <c r="N31" i="90" s="1"/>
  <c r="N10" i="104"/>
  <c r="N31" i="104" s="1"/>
  <c r="N10" i="105"/>
  <c r="N31" i="105" s="1"/>
  <c r="N10" i="88"/>
  <c r="N31" i="88" s="1"/>
  <c r="N11" i="87"/>
  <c r="N33" i="87" s="1"/>
  <c r="N11" i="102"/>
  <c r="N33" i="102" s="1"/>
  <c r="N11" i="103"/>
  <c r="N33" i="103" s="1"/>
  <c r="N11" i="51"/>
  <c r="N33" i="51" s="1"/>
  <c r="P10" i="90"/>
  <c r="P31" i="90" s="1"/>
  <c r="P10" i="104"/>
  <c r="P31" i="104" s="1"/>
  <c r="P10" i="105"/>
  <c r="P31" i="105" s="1"/>
  <c r="P10" i="88"/>
  <c r="P31" i="88" s="1"/>
  <c r="P11" i="87"/>
  <c r="P33" i="87" s="1"/>
  <c r="P11" i="103"/>
  <c r="P33" i="103" s="1"/>
  <c r="P11" i="102"/>
  <c r="P33" i="102" s="1"/>
  <c r="P11" i="51"/>
  <c r="P33" i="51" s="1"/>
  <c r="AB16" i="90"/>
  <c r="AB37" i="90" s="1"/>
  <c r="AB16" i="104"/>
  <c r="AB37" i="104" s="1"/>
  <c r="AB16" i="105"/>
  <c r="AB37" i="105" s="1"/>
  <c r="AB17" i="87"/>
  <c r="AB39" i="87" s="1"/>
  <c r="AB16" i="88"/>
  <c r="AB37" i="88" s="1"/>
  <c r="AB17" i="103"/>
  <c r="AB39" i="103" s="1"/>
  <c r="AB17" i="51"/>
  <c r="AB39" i="51" s="1"/>
  <c r="AB17" i="102"/>
  <c r="AB39" i="102" s="1"/>
  <c r="M20" i="90"/>
  <c r="M41" i="90" s="1"/>
  <c r="M20" i="104"/>
  <c r="M41" i="104" s="1"/>
  <c r="M20" i="105"/>
  <c r="M41" i="105" s="1"/>
  <c r="M20" i="88"/>
  <c r="M41" i="88" s="1"/>
  <c r="M21" i="87"/>
  <c r="M43" i="87" s="1"/>
  <c r="M21" i="103"/>
  <c r="M43" i="103" s="1"/>
  <c r="M21" i="51"/>
  <c r="M43" i="51" s="1"/>
  <c r="M21" i="102"/>
  <c r="M43" i="102" s="1"/>
  <c r="AD10" i="90"/>
  <c r="AD31" i="90" s="1"/>
  <c r="AD10" i="105"/>
  <c r="AD31" i="105" s="1"/>
  <c r="AD10" i="104"/>
  <c r="AD31" i="104" s="1"/>
  <c r="AD10" i="88"/>
  <c r="AD31" i="88" s="1"/>
  <c r="AD11" i="87"/>
  <c r="AD33" i="87" s="1"/>
  <c r="AD11" i="102"/>
  <c r="AD33" i="102" s="1"/>
  <c r="AD11" i="103"/>
  <c r="AD33" i="103" s="1"/>
  <c r="AD11" i="51"/>
  <c r="AD33" i="51" s="1"/>
  <c r="S10" i="90"/>
  <c r="S31" i="90" s="1"/>
  <c r="S10" i="104"/>
  <c r="S31" i="104" s="1"/>
  <c r="S10" i="88"/>
  <c r="S31" i="88" s="1"/>
  <c r="S11" i="87"/>
  <c r="S33" i="87" s="1"/>
  <c r="S11" i="102"/>
  <c r="S33" i="102" s="1"/>
  <c r="S10" i="105"/>
  <c r="S31" i="105" s="1"/>
  <c r="S11" i="103"/>
  <c r="S33" i="103" s="1"/>
  <c r="S11" i="51"/>
  <c r="S33" i="51" s="1"/>
  <c r="AA20" i="90"/>
  <c r="AA41" i="90" s="1"/>
  <c r="AA20" i="104"/>
  <c r="AA41" i="104" s="1"/>
  <c r="AA20" i="105"/>
  <c r="AA41" i="105" s="1"/>
  <c r="AA20" i="88"/>
  <c r="AA41" i="88" s="1"/>
  <c r="AA21" i="87"/>
  <c r="AA43" i="87" s="1"/>
  <c r="AA21" i="102"/>
  <c r="AA43" i="102" s="1"/>
  <c r="AA21" i="103"/>
  <c r="AA43" i="103" s="1"/>
  <c r="AA21" i="51"/>
  <c r="AA43" i="51" s="1"/>
  <c r="AA19" i="90"/>
  <c r="AA40" i="90" s="1"/>
  <c r="AA19" i="104"/>
  <c r="AA40" i="104" s="1"/>
  <c r="AA19" i="88"/>
  <c r="AA40" i="88" s="1"/>
  <c r="AA19" i="105"/>
  <c r="AA40" i="105" s="1"/>
  <c r="AA20" i="87"/>
  <c r="AA42" i="87" s="1"/>
  <c r="AA20" i="102"/>
  <c r="AA42" i="102" s="1"/>
  <c r="AA20" i="51"/>
  <c r="AA42" i="51" s="1"/>
  <c r="AA20" i="103"/>
  <c r="AA42" i="103" s="1"/>
  <c r="G10" i="90"/>
  <c r="G31" i="90" s="1"/>
  <c r="G10" i="104"/>
  <c r="G31" i="104" s="1"/>
  <c r="G10" i="105"/>
  <c r="G31" i="105" s="1"/>
  <c r="G10" i="88"/>
  <c r="G31" i="88" s="1"/>
  <c r="G11" i="87"/>
  <c r="G33" i="87" s="1"/>
  <c r="G11" i="102"/>
  <c r="G33" i="102" s="1"/>
  <c r="G11" i="103"/>
  <c r="G33" i="103" s="1"/>
  <c r="G11" i="51"/>
  <c r="G33" i="51" s="1"/>
  <c r="M13" i="90"/>
  <c r="M34" i="90" s="1"/>
  <c r="M13" i="104"/>
  <c r="M34" i="104" s="1"/>
  <c r="M13" i="105"/>
  <c r="M34" i="105" s="1"/>
  <c r="M13" i="88"/>
  <c r="M34" i="88" s="1"/>
  <c r="M14" i="87"/>
  <c r="M36" i="87" s="1"/>
  <c r="M14" i="102"/>
  <c r="M36" i="102" s="1"/>
  <c r="M14" i="103"/>
  <c r="M36" i="103" s="1"/>
  <c r="M14" i="51"/>
  <c r="M36" i="51" s="1"/>
  <c r="F10" i="90"/>
  <c r="F31" i="90" s="1"/>
  <c r="F10" i="104"/>
  <c r="F31" i="104" s="1"/>
  <c r="F10" i="105"/>
  <c r="F31" i="105" s="1"/>
  <c r="F10" i="88"/>
  <c r="F31" i="88" s="1"/>
  <c r="F11" i="87"/>
  <c r="F33" i="87" s="1"/>
  <c r="F11" i="102"/>
  <c r="F33" i="102" s="1"/>
  <c r="F11" i="51"/>
  <c r="F33" i="51" s="1"/>
  <c r="F11" i="103"/>
  <c r="F33" i="103" s="1"/>
  <c r="G19" i="90"/>
  <c r="G40" i="90" s="1"/>
  <c r="G19" i="104"/>
  <c r="G40" i="104" s="1"/>
  <c r="G19" i="105"/>
  <c r="G40" i="105" s="1"/>
  <c r="G19" i="88"/>
  <c r="G40" i="88" s="1"/>
  <c r="G20" i="87"/>
  <c r="G42" i="87" s="1"/>
  <c r="G20" i="102"/>
  <c r="G42" i="102" s="1"/>
  <c r="G20" i="103"/>
  <c r="G42" i="103" s="1"/>
  <c r="G20" i="51"/>
  <c r="G42" i="51" s="1"/>
  <c r="G16" i="90"/>
  <c r="G37" i="90" s="1"/>
  <c r="G16" i="104"/>
  <c r="G37" i="104" s="1"/>
  <c r="G16" i="105"/>
  <c r="G37" i="105" s="1"/>
  <c r="G16" i="88"/>
  <c r="G37" i="88" s="1"/>
  <c r="G17" i="87"/>
  <c r="G39" i="87" s="1"/>
  <c r="G17" i="102"/>
  <c r="G39" i="102" s="1"/>
  <c r="G17" i="103"/>
  <c r="G39" i="103" s="1"/>
  <c r="G17" i="51"/>
  <c r="G39" i="51" s="1"/>
  <c r="R16" i="90"/>
  <c r="R37" i="90" s="1"/>
  <c r="R16" i="104"/>
  <c r="R37" i="104" s="1"/>
  <c r="R16" i="105"/>
  <c r="R37" i="105" s="1"/>
  <c r="R16" i="88"/>
  <c r="R37" i="88" s="1"/>
  <c r="R17" i="87"/>
  <c r="R39" i="87" s="1"/>
  <c r="R17" i="102"/>
  <c r="R39" i="102" s="1"/>
  <c r="R17" i="103"/>
  <c r="R39" i="103" s="1"/>
  <c r="R17" i="51"/>
  <c r="R39" i="51" s="1"/>
  <c r="AG21" i="90"/>
  <c r="AG42" i="90" s="1"/>
  <c r="AG21" i="104"/>
  <c r="AG42" i="104" s="1"/>
  <c r="AG21" i="105"/>
  <c r="AG42" i="105" s="1"/>
  <c r="AG21" i="88"/>
  <c r="AG42" i="88" s="1"/>
  <c r="AG22" i="87"/>
  <c r="AG44" i="87" s="1"/>
  <c r="AG22" i="51"/>
  <c r="AG44" i="51" s="1"/>
  <c r="AG22" i="103"/>
  <c r="AG44" i="103" s="1"/>
  <c r="AG22" i="102"/>
  <c r="AG44" i="102" s="1"/>
  <c r="AE19" i="90"/>
  <c r="AE40" i="90" s="1"/>
  <c r="AE19" i="104"/>
  <c r="AE40" i="104" s="1"/>
  <c r="AE19" i="105"/>
  <c r="AE40" i="105" s="1"/>
  <c r="AE19" i="88"/>
  <c r="AE40" i="88" s="1"/>
  <c r="AE20" i="87"/>
  <c r="AE42" i="87" s="1"/>
  <c r="AE20" i="102"/>
  <c r="AE42" i="102" s="1"/>
  <c r="AE20" i="103"/>
  <c r="AE42" i="103" s="1"/>
  <c r="AE20" i="51"/>
  <c r="AE42" i="51" s="1"/>
  <c r="C7" i="90"/>
  <c r="C28" i="90" s="1"/>
  <c r="C7" i="104"/>
  <c r="C28" i="104" s="1"/>
  <c r="C7" i="105"/>
  <c r="C28" i="105" s="1"/>
  <c r="C7" i="88"/>
  <c r="C28" i="88" s="1"/>
  <c r="C8" i="87"/>
  <c r="C30" i="87" s="1"/>
  <c r="C8" i="102"/>
  <c r="C30" i="102" s="1"/>
  <c r="C8" i="103"/>
  <c r="C30" i="103" s="1"/>
  <c r="C8" i="51"/>
  <c r="C30" i="51" s="1"/>
  <c r="AE10" i="90"/>
  <c r="AE31" i="90" s="1"/>
  <c r="AE10" i="104"/>
  <c r="AE31" i="104" s="1"/>
  <c r="AE10" i="105"/>
  <c r="AE31" i="105" s="1"/>
  <c r="AE10" i="88"/>
  <c r="AE31" i="88" s="1"/>
  <c r="AE11" i="87"/>
  <c r="AE33" i="87" s="1"/>
  <c r="AE11" i="102"/>
  <c r="AE33" i="102" s="1"/>
  <c r="AE11" i="103"/>
  <c r="AE33" i="103" s="1"/>
  <c r="AE11" i="51"/>
  <c r="AE33" i="51" s="1"/>
  <c r="R20" i="90"/>
  <c r="R41" i="90" s="1"/>
  <c r="R20" i="105"/>
  <c r="R41" i="105" s="1"/>
  <c r="R20" i="104"/>
  <c r="R41" i="104" s="1"/>
  <c r="R20" i="88"/>
  <c r="R41" i="88" s="1"/>
  <c r="R21" i="87"/>
  <c r="R43" i="87" s="1"/>
  <c r="R21" i="102"/>
  <c r="R43" i="102" s="1"/>
  <c r="R21" i="103"/>
  <c r="R43" i="103" s="1"/>
  <c r="R21" i="51"/>
  <c r="R43" i="51" s="1"/>
  <c r="E13" i="90"/>
  <c r="E34" i="90" s="1"/>
  <c r="E13" i="104"/>
  <c r="E34" i="104" s="1"/>
  <c r="E13" i="105"/>
  <c r="E34" i="105" s="1"/>
  <c r="E13" i="88"/>
  <c r="E34" i="88" s="1"/>
  <c r="E14" i="87"/>
  <c r="E36" i="87" s="1"/>
  <c r="E14" i="51"/>
  <c r="E36" i="51" s="1"/>
  <c r="E14" i="102"/>
  <c r="E36" i="102" s="1"/>
  <c r="E14" i="103"/>
  <c r="E36" i="103" s="1"/>
  <c r="M19" i="90"/>
  <c r="M40" i="90" s="1"/>
  <c r="M19" i="104"/>
  <c r="M40" i="104" s="1"/>
  <c r="M19" i="105"/>
  <c r="M40" i="105" s="1"/>
  <c r="M19" i="88"/>
  <c r="M40" i="88" s="1"/>
  <c r="M20" i="87"/>
  <c r="M42" i="87" s="1"/>
  <c r="M20" i="102"/>
  <c r="M42" i="102" s="1"/>
  <c r="M20" i="103"/>
  <c r="M42" i="103" s="1"/>
  <c r="M20" i="51"/>
  <c r="M42" i="51" s="1"/>
  <c r="P13" i="90"/>
  <c r="P34" i="90" s="1"/>
  <c r="P13" i="104"/>
  <c r="P34" i="104" s="1"/>
  <c r="P13" i="105"/>
  <c r="P34" i="105" s="1"/>
  <c r="P14" i="87"/>
  <c r="P36" i="87" s="1"/>
  <c r="P13" i="88"/>
  <c r="P34" i="88" s="1"/>
  <c r="P14" i="103"/>
  <c r="P36" i="103" s="1"/>
  <c r="P14" i="51"/>
  <c r="P36" i="51" s="1"/>
  <c r="P14" i="102"/>
  <c r="P36" i="102" s="1"/>
  <c r="O10" i="90"/>
  <c r="O31" i="90" s="1"/>
  <c r="O10" i="104"/>
  <c r="O31" i="104" s="1"/>
  <c r="O10" i="105"/>
  <c r="O31" i="105" s="1"/>
  <c r="O10" i="88"/>
  <c r="O31" i="88" s="1"/>
  <c r="O11" i="87"/>
  <c r="O33" i="87" s="1"/>
  <c r="O11" i="102"/>
  <c r="O33" i="102" s="1"/>
  <c r="O11" i="103"/>
  <c r="O33" i="103" s="1"/>
  <c r="O11" i="51"/>
  <c r="O33" i="51" s="1"/>
  <c r="E19" i="90"/>
  <c r="E40" i="90" s="1"/>
  <c r="E19" i="104"/>
  <c r="E40" i="104" s="1"/>
  <c r="E19" i="105"/>
  <c r="E40" i="105" s="1"/>
  <c r="E19" i="88"/>
  <c r="E40" i="88" s="1"/>
  <c r="E20" i="87"/>
  <c r="E42" i="87" s="1"/>
  <c r="E20" i="103"/>
  <c r="E42" i="103" s="1"/>
  <c r="E20" i="51"/>
  <c r="E42" i="51" s="1"/>
  <c r="E20" i="102"/>
  <c r="E42" i="102" s="1"/>
  <c r="L10" i="90"/>
  <c r="L31" i="90" s="1"/>
  <c r="L10" i="104"/>
  <c r="L31" i="104" s="1"/>
  <c r="L10" i="105"/>
  <c r="L31" i="105" s="1"/>
  <c r="L11" i="87"/>
  <c r="L33" i="87" s="1"/>
  <c r="L11" i="103"/>
  <c r="L33" i="103" s="1"/>
  <c r="L11" i="51"/>
  <c r="L33" i="51" s="1"/>
  <c r="L11" i="102"/>
  <c r="L33" i="102" s="1"/>
  <c r="L10" i="88"/>
  <c r="L31" i="88" s="1"/>
  <c r="S21" i="90"/>
  <c r="S42" i="90" s="1"/>
  <c r="S21" i="104"/>
  <c r="S42" i="104" s="1"/>
  <c r="S21" i="88"/>
  <c r="S42" i="88" s="1"/>
  <c r="S22" i="87"/>
  <c r="S44" i="87" s="1"/>
  <c r="S22" i="102"/>
  <c r="S44" i="102" s="1"/>
  <c r="S21" i="105"/>
  <c r="S42" i="105" s="1"/>
  <c r="S22" i="103"/>
  <c r="S44" i="103" s="1"/>
  <c r="S22" i="51"/>
  <c r="S44" i="51" s="1"/>
  <c r="M10" i="90"/>
  <c r="M31" i="90" s="1"/>
  <c r="M10" i="104"/>
  <c r="M31" i="104" s="1"/>
  <c r="M10" i="105"/>
  <c r="M31" i="105" s="1"/>
  <c r="M10" i="88"/>
  <c r="M31" i="88" s="1"/>
  <c r="M11" i="87"/>
  <c r="M33" i="87" s="1"/>
  <c r="M11" i="102"/>
  <c r="M33" i="102" s="1"/>
  <c r="M11" i="103"/>
  <c r="M33" i="103" s="1"/>
  <c r="M11" i="51"/>
  <c r="M33" i="51" s="1"/>
  <c r="S16" i="90"/>
  <c r="S37" i="90" s="1"/>
  <c r="S16" i="104"/>
  <c r="S37" i="104" s="1"/>
  <c r="S16" i="88"/>
  <c r="S37" i="88" s="1"/>
  <c r="S17" i="87"/>
  <c r="S39" i="87" s="1"/>
  <c r="S17" i="102"/>
  <c r="S39" i="102" s="1"/>
  <c r="S17" i="103"/>
  <c r="S39" i="103" s="1"/>
  <c r="S16" i="105"/>
  <c r="S37" i="105" s="1"/>
  <c r="S17" i="51"/>
  <c r="S39" i="51" s="1"/>
  <c r="AA21" i="90"/>
  <c r="AA42" i="90" s="1"/>
  <c r="AA21" i="104"/>
  <c r="AA42" i="104" s="1"/>
  <c r="AA21" i="105"/>
  <c r="AA42" i="105" s="1"/>
  <c r="AA21" i="88"/>
  <c r="AA42" i="88" s="1"/>
  <c r="AA22" i="87"/>
  <c r="AA44" i="87" s="1"/>
  <c r="AA22" i="102"/>
  <c r="AA44" i="102" s="1"/>
  <c r="AA22" i="51"/>
  <c r="AA44" i="51" s="1"/>
  <c r="AA22" i="103"/>
  <c r="AA44" i="103" s="1"/>
  <c r="AC21" i="90"/>
  <c r="AC42" i="90" s="1"/>
  <c r="AC21" i="104"/>
  <c r="AC42" i="104" s="1"/>
  <c r="AC21" i="105"/>
  <c r="AC42" i="105" s="1"/>
  <c r="AC21" i="88"/>
  <c r="AC42" i="88" s="1"/>
  <c r="AC22" i="102"/>
  <c r="AC44" i="102" s="1"/>
  <c r="AC22" i="87"/>
  <c r="AC44" i="87" s="1"/>
  <c r="AC22" i="103"/>
  <c r="AC44" i="103" s="1"/>
  <c r="AC22" i="51"/>
  <c r="AC44" i="51" s="1"/>
  <c r="AD20" i="90"/>
  <c r="AD41" i="90" s="1"/>
  <c r="AD20" i="104"/>
  <c r="AD41" i="104" s="1"/>
  <c r="AD20" i="105"/>
  <c r="AD41" i="105" s="1"/>
  <c r="AD20" i="88"/>
  <c r="AD41" i="88" s="1"/>
  <c r="AD21" i="87"/>
  <c r="AD43" i="87" s="1"/>
  <c r="AD21" i="102"/>
  <c r="AD43" i="102" s="1"/>
  <c r="AD21" i="103"/>
  <c r="AD43" i="103" s="1"/>
  <c r="AD21" i="51"/>
  <c r="AD43" i="51" s="1"/>
  <c r="AG19" i="90"/>
  <c r="AG40" i="90" s="1"/>
  <c r="AG19" i="104"/>
  <c r="AG40" i="104" s="1"/>
  <c r="AG19" i="105"/>
  <c r="AG40" i="105" s="1"/>
  <c r="AG19" i="88"/>
  <c r="AG40" i="88" s="1"/>
  <c r="AG20" i="102"/>
  <c r="AG42" i="102" s="1"/>
  <c r="AG20" i="51"/>
  <c r="AG42" i="51" s="1"/>
  <c r="AG20" i="103"/>
  <c r="AG42" i="103" s="1"/>
  <c r="AG20" i="87"/>
  <c r="AG42" i="87" s="1"/>
  <c r="AA10" i="90"/>
  <c r="AA31" i="90" s="1"/>
  <c r="AA10" i="104"/>
  <c r="AA31" i="104" s="1"/>
  <c r="AA10" i="105"/>
  <c r="AA31" i="105" s="1"/>
  <c r="AA10" i="88"/>
  <c r="AA31" i="88" s="1"/>
  <c r="AA11" i="87"/>
  <c r="AA33" i="87" s="1"/>
  <c r="AA11" i="102"/>
  <c r="AA33" i="102" s="1"/>
  <c r="AA11" i="51"/>
  <c r="AA33" i="51" s="1"/>
  <c r="AA11" i="103"/>
  <c r="AA33" i="103" s="1"/>
  <c r="AG16" i="90"/>
  <c r="AG37" i="90" s="1"/>
  <c r="AG16" i="104"/>
  <c r="AG37" i="104" s="1"/>
  <c r="AG16" i="105"/>
  <c r="AG37" i="105" s="1"/>
  <c r="AG16" i="88"/>
  <c r="AG37" i="88" s="1"/>
  <c r="AG17" i="87"/>
  <c r="AG39" i="87" s="1"/>
  <c r="AG17" i="51"/>
  <c r="AG39" i="51" s="1"/>
  <c r="AG17" i="103"/>
  <c r="AG39" i="103" s="1"/>
  <c r="AG17" i="102"/>
  <c r="AG39" i="102" s="1"/>
  <c r="L13" i="90"/>
  <c r="L34" i="90" s="1"/>
  <c r="L13" i="104"/>
  <c r="L34" i="104" s="1"/>
  <c r="L13" i="105"/>
  <c r="L34" i="105" s="1"/>
  <c r="L13" i="88"/>
  <c r="L34" i="88" s="1"/>
  <c r="L14" i="103"/>
  <c r="L36" i="103" s="1"/>
  <c r="L14" i="102"/>
  <c r="L36" i="102" s="1"/>
  <c r="L14" i="51"/>
  <c r="L36" i="51" s="1"/>
  <c r="L14" i="87"/>
  <c r="L36" i="87" s="1"/>
  <c r="C9" i="90"/>
  <c r="C30" i="90" s="1"/>
  <c r="C9" i="104"/>
  <c r="C30" i="104" s="1"/>
  <c r="C9" i="105"/>
  <c r="C30" i="105" s="1"/>
  <c r="C9" i="88"/>
  <c r="C30" i="88" s="1"/>
  <c r="C10" i="87"/>
  <c r="C32" i="87" s="1"/>
  <c r="C10" i="102"/>
  <c r="C32" i="102" s="1"/>
  <c r="C10" i="103"/>
  <c r="C32" i="103" s="1"/>
  <c r="C10" i="51"/>
  <c r="C32" i="51" s="1"/>
  <c r="AC10" i="90"/>
  <c r="AC31" i="90" s="1"/>
  <c r="AC10" i="104"/>
  <c r="AC31" i="104" s="1"/>
  <c r="AC10" i="105"/>
  <c r="AC31" i="105" s="1"/>
  <c r="AC10" i="88"/>
  <c r="AC31" i="88" s="1"/>
  <c r="AC11" i="87"/>
  <c r="AC33" i="87" s="1"/>
  <c r="AC11" i="102"/>
  <c r="AC33" i="102" s="1"/>
  <c r="AC11" i="103"/>
  <c r="AC33" i="103" s="1"/>
  <c r="AC11" i="51"/>
  <c r="AC33" i="51" s="1"/>
  <c r="K13" i="90"/>
  <c r="K34" i="90" s="1"/>
  <c r="K13" i="104"/>
  <c r="K34" i="104" s="1"/>
  <c r="K13" i="88"/>
  <c r="K34" i="88" s="1"/>
  <c r="K14" i="87"/>
  <c r="K36" i="87" s="1"/>
  <c r="K14" i="102"/>
  <c r="K36" i="102" s="1"/>
  <c r="K13" i="105"/>
  <c r="K34" i="105" s="1"/>
  <c r="K14" i="51"/>
  <c r="K36" i="51" s="1"/>
  <c r="K14" i="103"/>
  <c r="K36" i="103" s="1"/>
  <c r="R19" i="90"/>
  <c r="R40" i="90" s="1"/>
  <c r="R19" i="105"/>
  <c r="R40" i="105" s="1"/>
  <c r="R19" i="88"/>
  <c r="R40" i="88" s="1"/>
  <c r="R19" i="104"/>
  <c r="R40" i="104" s="1"/>
  <c r="R20" i="87"/>
  <c r="R42" i="87" s="1"/>
  <c r="R20" i="102"/>
  <c r="R42" i="102" s="1"/>
  <c r="R20" i="103"/>
  <c r="R42" i="103" s="1"/>
  <c r="R20" i="51"/>
  <c r="R42" i="51" s="1"/>
  <c r="AG13" i="90"/>
  <c r="AG34" i="90" s="1"/>
  <c r="AG13" i="104"/>
  <c r="AG34" i="104" s="1"/>
  <c r="AG13" i="105"/>
  <c r="AG34" i="105" s="1"/>
  <c r="AG13" i="88"/>
  <c r="AG34" i="88" s="1"/>
  <c r="AG14" i="87"/>
  <c r="AG36" i="87" s="1"/>
  <c r="AG14" i="102"/>
  <c r="AG36" i="102" s="1"/>
  <c r="AG14" i="51"/>
  <c r="AG36" i="51" s="1"/>
  <c r="AG14" i="103"/>
  <c r="AG36" i="103" s="1"/>
  <c r="M21" i="90"/>
  <c r="M42" i="90" s="1"/>
  <c r="M21" i="104"/>
  <c r="M42" i="104" s="1"/>
  <c r="M21" i="105"/>
  <c r="M42" i="105" s="1"/>
  <c r="M21" i="88"/>
  <c r="M42" i="88" s="1"/>
  <c r="M22" i="102"/>
  <c r="M44" i="102" s="1"/>
  <c r="M22" i="87"/>
  <c r="M44" i="87" s="1"/>
  <c r="M22" i="103"/>
  <c r="M44" i="103" s="1"/>
  <c r="M22" i="51"/>
  <c r="M44" i="51" s="1"/>
  <c r="AB20" i="90"/>
  <c r="AB41" i="90" s="1"/>
  <c r="AB20" i="104"/>
  <c r="AB41" i="104" s="1"/>
  <c r="AB20" i="105"/>
  <c r="AB41" i="105" s="1"/>
  <c r="AB21" i="87"/>
  <c r="AB43" i="87" s="1"/>
  <c r="AB21" i="103"/>
  <c r="AB43" i="103" s="1"/>
  <c r="AB20" i="88"/>
  <c r="AB41" i="88" s="1"/>
  <c r="AB21" i="51"/>
  <c r="AB43" i="51" s="1"/>
  <c r="AB21" i="102"/>
  <c r="AB43" i="102" s="1"/>
  <c r="N20" i="90"/>
  <c r="N41" i="90" s="1"/>
  <c r="N20" i="104"/>
  <c r="N41" i="104" s="1"/>
  <c r="N20" i="105"/>
  <c r="N41" i="105" s="1"/>
  <c r="N20" i="88"/>
  <c r="N41" i="88" s="1"/>
  <c r="N21" i="87"/>
  <c r="N43" i="87" s="1"/>
  <c r="N21" i="102"/>
  <c r="N43" i="102" s="1"/>
  <c r="N21" i="103"/>
  <c r="N43" i="103" s="1"/>
  <c r="N21" i="51"/>
  <c r="N43" i="51" s="1"/>
  <c r="J10" i="90"/>
  <c r="J31" i="90" s="1"/>
  <c r="J10" i="104"/>
  <c r="J31" i="104" s="1"/>
  <c r="J10" i="105"/>
  <c r="J31" i="105" s="1"/>
  <c r="J10" i="88"/>
  <c r="J31" i="88" s="1"/>
  <c r="J11" i="87"/>
  <c r="J33" i="87" s="1"/>
  <c r="J11" i="102"/>
  <c r="J33" i="102" s="1"/>
  <c r="J11" i="103"/>
  <c r="J33" i="103" s="1"/>
  <c r="J11" i="51"/>
  <c r="J33" i="51" s="1"/>
  <c r="AA13" i="90"/>
  <c r="AA34" i="90" s="1"/>
  <c r="AA13" i="104"/>
  <c r="AA34" i="104" s="1"/>
  <c r="AA13" i="88"/>
  <c r="AA34" i="88" s="1"/>
  <c r="AA14" i="87"/>
  <c r="AA36" i="87" s="1"/>
  <c r="AA13" i="105"/>
  <c r="AA34" i="105" s="1"/>
  <c r="AA14" i="102"/>
  <c r="AA36" i="102" s="1"/>
  <c r="AA14" i="51"/>
  <c r="AA36" i="51" s="1"/>
  <c r="AA14" i="103"/>
  <c r="AA36" i="103" s="1"/>
  <c r="K21" i="90"/>
  <c r="K42" i="90" s="1"/>
  <c r="K21" i="104"/>
  <c r="K42" i="104" s="1"/>
  <c r="K21" i="105"/>
  <c r="K42" i="105" s="1"/>
  <c r="K21" i="88"/>
  <c r="K42" i="88" s="1"/>
  <c r="K22" i="87"/>
  <c r="K44" i="87" s="1"/>
  <c r="K22" i="102"/>
  <c r="K44" i="102" s="1"/>
  <c r="K22" i="103"/>
  <c r="K44" i="103" s="1"/>
  <c r="K22" i="51"/>
  <c r="K44" i="51" s="1"/>
  <c r="L21" i="90"/>
  <c r="L42" i="90" s="1"/>
  <c r="L21" i="104"/>
  <c r="L42" i="104" s="1"/>
  <c r="L21" i="105"/>
  <c r="L42" i="105" s="1"/>
  <c r="L22" i="103"/>
  <c r="L44" i="103" s="1"/>
  <c r="L22" i="87"/>
  <c r="L44" i="87" s="1"/>
  <c r="L22" i="51"/>
  <c r="L44" i="51" s="1"/>
  <c r="L22" i="102"/>
  <c r="L44" i="102" s="1"/>
  <c r="L21" i="88"/>
  <c r="L42" i="88" s="1"/>
  <c r="O20" i="90"/>
  <c r="O41" i="90" s="1"/>
  <c r="O20" i="104"/>
  <c r="O41" i="104" s="1"/>
  <c r="O20" i="105"/>
  <c r="O41" i="105" s="1"/>
  <c r="O20" i="88"/>
  <c r="O41" i="88" s="1"/>
  <c r="O21" i="87"/>
  <c r="O43" i="87" s="1"/>
  <c r="O21" i="102"/>
  <c r="O43" i="102" s="1"/>
  <c r="O21" i="103"/>
  <c r="O43" i="103" s="1"/>
  <c r="O21" i="51"/>
  <c r="O43" i="51" s="1"/>
  <c r="L16" i="90"/>
  <c r="L37" i="90" s="1"/>
  <c r="L16" i="104"/>
  <c r="L37" i="104" s="1"/>
  <c r="L16" i="105"/>
  <c r="L37" i="105" s="1"/>
  <c r="L17" i="87"/>
  <c r="L39" i="87" s="1"/>
  <c r="L17" i="103"/>
  <c r="L39" i="103" s="1"/>
  <c r="L17" i="51"/>
  <c r="L39" i="51" s="1"/>
  <c r="L17" i="102"/>
  <c r="L39" i="102" s="1"/>
  <c r="L16" i="88"/>
  <c r="L37" i="88" s="1"/>
  <c r="E21" i="90"/>
  <c r="E42" i="90" s="1"/>
  <c r="E21" i="104"/>
  <c r="E42" i="104" s="1"/>
  <c r="E21" i="105"/>
  <c r="E42" i="105" s="1"/>
  <c r="E21" i="88"/>
  <c r="E42" i="88" s="1"/>
  <c r="E22" i="102"/>
  <c r="E44" i="102" s="1"/>
  <c r="E22" i="51"/>
  <c r="E44" i="51" s="1"/>
  <c r="E22" i="87"/>
  <c r="E44" i="87" s="1"/>
  <c r="E22" i="103"/>
  <c r="E44" i="103" s="1"/>
  <c r="S13" i="90"/>
  <c r="S34" i="90" s="1"/>
  <c r="S13" i="104"/>
  <c r="S34" i="104" s="1"/>
  <c r="S13" i="105"/>
  <c r="S34" i="105" s="1"/>
  <c r="S13" i="88"/>
  <c r="S34" i="88" s="1"/>
  <c r="S14" i="87"/>
  <c r="S36" i="87" s="1"/>
  <c r="S14" i="102"/>
  <c r="S36" i="102" s="1"/>
  <c r="S14" i="103"/>
  <c r="S36" i="103" s="1"/>
  <c r="S14" i="51"/>
  <c r="S36" i="51" s="1"/>
  <c r="AB13" i="90"/>
  <c r="AB34" i="90" s="1"/>
  <c r="AB13" i="104"/>
  <c r="AB34" i="104" s="1"/>
  <c r="AB13" i="105"/>
  <c r="AB34" i="105" s="1"/>
  <c r="AB13" i="88"/>
  <c r="AB34" i="88" s="1"/>
  <c r="AB14" i="87"/>
  <c r="AB36" i="87" s="1"/>
  <c r="AB14" i="103"/>
  <c r="AB36" i="103" s="1"/>
  <c r="AB14" i="102"/>
  <c r="AB36" i="102" s="1"/>
  <c r="AB14" i="51"/>
  <c r="AB36" i="51" s="1"/>
  <c r="Q21" i="90"/>
  <c r="Q42" i="90" s="1"/>
  <c r="Q21" i="104"/>
  <c r="Q42" i="104" s="1"/>
  <c r="Q21" i="105"/>
  <c r="Q42" i="105" s="1"/>
  <c r="Q21" i="88"/>
  <c r="Q42" i="88" s="1"/>
  <c r="Q22" i="87"/>
  <c r="Q44" i="87" s="1"/>
  <c r="Q22" i="51"/>
  <c r="Q44" i="51" s="1"/>
  <c r="Q22" i="103"/>
  <c r="Q44" i="103" s="1"/>
  <c r="Q22" i="102"/>
  <c r="Q44" i="102" s="1"/>
  <c r="E20" i="90"/>
  <c r="E41" i="90" s="1"/>
  <c r="E20" i="104"/>
  <c r="E41" i="104" s="1"/>
  <c r="E20" i="105"/>
  <c r="E41" i="105" s="1"/>
  <c r="E20" i="88"/>
  <c r="E41" i="88" s="1"/>
  <c r="E21" i="87"/>
  <c r="E43" i="87" s="1"/>
  <c r="E21" i="102"/>
  <c r="E43" i="102" s="1"/>
  <c r="E21" i="51"/>
  <c r="E43" i="51" s="1"/>
  <c r="E21" i="103"/>
  <c r="E43" i="103" s="1"/>
  <c r="E16" i="90"/>
  <c r="E37" i="90" s="1"/>
  <c r="E16" i="104"/>
  <c r="E37" i="104" s="1"/>
  <c r="E16" i="105"/>
  <c r="E37" i="105" s="1"/>
  <c r="E16" i="88"/>
  <c r="E37" i="88" s="1"/>
  <c r="E17" i="87"/>
  <c r="E39" i="87" s="1"/>
  <c r="E17" i="102"/>
  <c r="E39" i="102" s="1"/>
  <c r="E17" i="51"/>
  <c r="E39" i="51" s="1"/>
  <c r="E17" i="103"/>
  <c r="E39" i="103" s="1"/>
  <c r="O13" i="90"/>
  <c r="O34" i="90" s="1"/>
  <c r="O13" i="104"/>
  <c r="O34" i="104" s="1"/>
  <c r="O13" i="105"/>
  <c r="O34" i="105" s="1"/>
  <c r="O13" i="88"/>
  <c r="O34" i="88" s="1"/>
  <c r="O14" i="87"/>
  <c r="O36" i="87" s="1"/>
  <c r="O14" i="102"/>
  <c r="O36" i="102" s="1"/>
  <c r="O14" i="103"/>
  <c r="O36" i="103" s="1"/>
  <c r="O14" i="51"/>
  <c r="O36" i="51" s="1"/>
  <c r="S19" i="90"/>
  <c r="S40" i="90" s="1"/>
  <c r="S19" i="104"/>
  <c r="S40" i="104" s="1"/>
  <c r="S19" i="105"/>
  <c r="S40" i="105" s="1"/>
  <c r="S19" i="88"/>
  <c r="S40" i="88" s="1"/>
  <c r="S20" i="87"/>
  <c r="S42" i="87" s="1"/>
  <c r="S20" i="102"/>
  <c r="S42" i="102" s="1"/>
  <c r="S20" i="103"/>
  <c r="S42" i="103" s="1"/>
  <c r="S20" i="51"/>
  <c r="S42" i="51" s="1"/>
  <c r="G20" i="90"/>
  <c r="G41" i="90" s="1"/>
  <c r="G20" i="104"/>
  <c r="G41" i="104" s="1"/>
  <c r="G20" i="88"/>
  <c r="G41" i="88" s="1"/>
  <c r="G21" i="87"/>
  <c r="G43" i="87" s="1"/>
  <c r="G21" i="102"/>
  <c r="G43" i="102" s="1"/>
  <c r="G20" i="105"/>
  <c r="G41" i="105" s="1"/>
  <c r="G21" i="103"/>
  <c r="G43" i="103" s="1"/>
  <c r="G21" i="51"/>
  <c r="G43" i="51" s="1"/>
  <c r="AG20" i="90"/>
  <c r="AG41" i="90" s="1"/>
  <c r="AG20" i="104"/>
  <c r="AG41" i="104" s="1"/>
  <c r="AG20" i="105"/>
  <c r="AG41" i="105" s="1"/>
  <c r="AG20" i="88"/>
  <c r="AG41" i="88" s="1"/>
  <c r="AG21" i="102"/>
  <c r="AG43" i="102" s="1"/>
  <c r="AG21" i="87"/>
  <c r="AG43" i="87" s="1"/>
  <c r="AG21" i="51"/>
  <c r="AG43" i="51" s="1"/>
  <c r="AG21" i="103"/>
  <c r="AG43" i="103" s="1"/>
  <c r="J13" i="90"/>
  <c r="J34" i="90" s="1"/>
  <c r="J13" i="104"/>
  <c r="J34" i="104" s="1"/>
  <c r="J13" i="105"/>
  <c r="J34" i="105" s="1"/>
  <c r="J13" i="88"/>
  <c r="J34" i="88" s="1"/>
  <c r="J14" i="87"/>
  <c r="J36" i="87" s="1"/>
  <c r="J14" i="102"/>
  <c r="J36" i="102" s="1"/>
  <c r="J14" i="103"/>
  <c r="J36" i="103" s="1"/>
  <c r="J14" i="51"/>
  <c r="J36" i="51" s="1"/>
  <c r="C15" i="90"/>
  <c r="C36" i="90" s="1"/>
  <c r="C15" i="104"/>
  <c r="C36" i="104" s="1"/>
  <c r="C15" i="105"/>
  <c r="C36" i="105" s="1"/>
  <c r="C15" i="88"/>
  <c r="C36" i="88" s="1"/>
  <c r="C16" i="87"/>
  <c r="C38" i="87" s="1"/>
  <c r="C16" i="102"/>
  <c r="C38" i="102" s="1"/>
  <c r="C16" i="103"/>
  <c r="C38" i="103" s="1"/>
  <c r="C16" i="51"/>
  <c r="C38" i="51" s="1"/>
  <c r="J21" i="90"/>
  <c r="J42" i="90" s="1"/>
  <c r="J21" i="104"/>
  <c r="J42" i="104" s="1"/>
  <c r="J21" i="105"/>
  <c r="J42" i="105" s="1"/>
  <c r="J21" i="88"/>
  <c r="J42" i="88" s="1"/>
  <c r="J22" i="87"/>
  <c r="J44" i="87" s="1"/>
  <c r="J22" i="102"/>
  <c r="J44" i="102" s="1"/>
  <c r="J22" i="103"/>
  <c r="J44" i="103" s="1"/>
  <c r="J22" i="51"/>
  <c r="J44" i="51" s="1"/>
  <c r="AD16" i="90"/>
  <c r="AD37" i="90" s="1"/>
  <c r="AD16" i="105"/>
  <c r="AD37" i="105" s="1"/>
  <c r="AD16" i="88"/>
  <c r="AD37" i="88" s="1"/>
  <c r="AD17" i="87"/>
  <c r="AD39" i="87" s="1"/>
  <c r="AD16" i="104"/>
  <c r="AD37" i="104" s="1"/>
  <c r="AD17" i="102"/>
  <c r="AD39" i="102" s="1"/>
  <c r="AD17" i="103"/>
  <c r="AD39" i="103" s="1"/>
  <c r="AD17" i="51"/>
  <c r="AD39" i="51" s="1"/>
  <c r="N19" i="90"/>
  <c r="N40" i="90" s="1"/>
  <c r="N19" i="104"/>
  <c r="N40" i="104" s="1"/>
  <c r="N19" i="105"/>
  <c r="N40" i="105" s="1"/>
  <c r="N19" i="88"/>
  <c r="N40" i="88" s="1"/>
  <c r="N20" i="102"/>
  <c r="N42" i="102" s="1"/>
  <c r="N20" i="87"/>
  <c r="N42" i="87" s="1"/>
  <c r="N20" i="103"/>
  <c r="N42" i="103" s="1"/>
  <c r="N20" i="51"/>
  <c r="N42" i="51" s="1"/>
  <c r="K10" i="90"/>
  <c r="K31" i="90" s="1"/>
  <c r="K10" i="104"/>
  <c r="K31" i="104" s="1"/>
  <c r="K10" i="105"/>
  <c r="K31" i="105" s="1"/>
  <c r="K10" i="88"/>
  <c r="K31" i="88" s="1"/>
  <c r="K11" i="87"/>
  <c r="K33" i="87" s="1"/>
  <c r="K11" i="102"/>
  <c r="K33" i="102" s="1"/>
  <c r="K11" i="103"/>
  <c r="K33" i="103" s="1"/>
  <c r="K11" i="51"/>
  <c r="K33" i="51" s="1"/>
  <c r="G13" i="90"/>
  <c r="G34" i="90" s="1"/>
  <c r="G13" i="104"/>
  <c r="G34" i="104" s="1"/>
  <c r="G13" i="105"/>
  <c r="G34" i="105" s="1"/>
  <c r="G13" i="88"/>
  <c r="G34" i="88" s="1"/>
  <c r="G14" i="87"/>
  <c r="G36" i="87" s="1"/>
  <c r="G14" i="102"/>
  <c r="G36" i="102" s="1"/>
  <c r="G14" i="103"/>
  <c r="G36" i="103" s="1"/>
  <c r="G14" i="51"/>
  <c r="G36" i="51" s="1"/>
  <c r="Q10" i="90"/>
  <c r="Q31" i="90" s="1"/>
  <c r="Q10" i="104"/>
  <c r="Q31" i="104" s="1"/>
  <c r="Q10" i="105"/>
  <c r="Q31" i="105" s="1"/>
  <c r="Q10" i="88"/>
  <c r="Q31" i="88" s="1"/>
  <c r="Q11" i="87"/>
  <c r="Q33" i="87" s="1"/>
  <c r="Q11" i="51"/>
  <c r="Q33" i="51" s="1"/>
  <c r="Q11" i="103"/>
  <c r="Q33" i="103" s="1"/>
  <c r="Q11" i="102"/>
  <c r="Q33" i="102" s="1"/>
  <c r="F21" i="90"/>
  <c r="F42" i="90" s="1"/>
  <c r="F21" i="104"/>
  <c r="F42" i="104" s="1"/>
  <c r="F21" i="105"/>
  <c r="F42" i="105" s="1"/>
  <c r="F21" i="88"/>
  <c r="F42" i="88" s="1"/>
  <c r="F22" i="87"/>
  <c r="F44" i="87" s="1"/>
  <c r="F22" i="102"/>
  <c r="F44" i="102" s="1"/>
  <c r="F22" i="51"/>
  <c r="F44" i="51" s="1"/>
  <c r="F22" i="103"/>
  <c r="F44" i="103" s="1"/>
  <c r="P19" i="90"/>
  <c r="P40" i="90" s="1"/>
  <c r="P19" i="104"/>
  <c r="P40" i="104" s="1"/>
  <c r="P19" i="105"/>
  <c r="P40" i="105" s="1"/>
  <c r="P19" i="88"/>
  <c r="P40" i="88" s="1"/>
  <c r="P20" i="87"/>
  <c r="P42" i="87" s="1"/>
  <c r="P20" i="103"/>
  <c r="P42" i="103" s="1"/>
  <c r="P20" i="51"/>
  <c r="P42" i="51" s="1"/>
  <c r="P20" i="102"/>
  <c r="P42" i="102" s="1"/>
  <c r="AD21" i="90"/>
  <c r="AD42" i="90" s="1"/>
  <c r="AD21" i="104"/>
  <c r="AD42" i="104" s="1"/>
  <c r="AD21" i="105"/>
  <c r="AD42" i="105" s="1"/>
  <c r="AD21" i="88"/>
  <c r="AD42" i="88" s="1"/>
  <c r="AD22" i="87"/>
  <c r="AD44" i="87" s="1"/>
  <c r="AD22" i="102"/>
  <c r="AD44" i="102" s="1"/>
  <c r="AD22" i="103"/>
  <c r="AD44" i="103" s="1"/>
  <c r="AD22" i="51"/>
  <c r="AD44" i="51" s="1"/>
  <c r="AA16" i="90"/>
  <c r="AA37" i="90" s="1"/>
  <c r="AA16" i="104"/>
  <c r="AA37" i="104" s="1"/>
  <c r="AA16" i="105"/>
  <c r="AA37" i="105" s="1"/>
  <c r="AA16" i="88"/>
  <c r="AA37" i="88" s="1"/>
  <c r="AA17" i="87"/>
  <c r="AA39" i="87" s="1"/>
  <c r="AA17" i="102"/>
  <c r="AA39" i="102" s="1"/>
  <c r="AA17" i="51"/>
  <c r="AA39" i="51" s="1"/>
  <c r="AA17" i="103"/>
  <c r="AA39" i="103" s="1"/>
  <c r="AC13" i="90"/>
  <c r="AC34" i="90" s="1"/>
  <c r="AC13" i="104"/>
  <c r="AC34" i="104" s="1"/>
  <c r="AC13" i="105"/>
  <c r="AC34" i="105" s="1"/>
  <c r="AC13" i="88"/>
  <c r="AC34" i="88" s="1"/>
  <c r="AC14" i="87"/>
  <c r="AC36" i="87" s="1"/>
  <c r="AC14" i="102"/>
  <c r="AC36" i="102" s="1"/>
  <c r="AC14" i="103"/>
  <c r="AC36" i="103" s="1"/>
  <c r="AC14" i="51"/>
  <c r="AC36" i="51" s="1"/>
  <c r="Q13" i="90"/>
  <c r="Q34" i="90" s="1"/>
  <c r="Q13" i="104"/>
  <c r="Q34" i="104" s="1"/>
  <c r="Q13" i="105"/>
  <c r="Q34" i="105" s="1"/>
  <c r="Q13" i="88"/>
  <c r="Q34" i="88" s="1"/>
  <c r="Q14" i="87"/>
  <c r="Q36" i="87" s="1"/>
  <c r="Q14" i="102"/>
  <c r="Q36" i="102" s="1"/>
  <c r="Q14" i="51"/>
  <c r="Q36" i="51" s="1"/>
  <c r="Q14" i="103"/>
  <c r="Q36" i="103" s="1"/>
  <c r="AC16" i="90"/>
  <c r="AC37" i="90" s="1"/>
  <c r="AC16" i="104"/>
  <c r="AC37" i="104" s="1"/>
  <c r="AC16" i="105"/>
  <c r="AC37" i="105" s="1"/>
  <c r="AC16" i="88"/>
  <c r="AC37" i="88" s="1"/>
  <c r="AC17" i="87"/>
  <c r="AC39" i="87" s="1"/>
  <c r="AC17" i="102"/>
  <c r="AC39" i="102" s="1"/>
  <c r="AC17" i="103"/>
  <c r="AC39" i="103" s="1"/>
  <c r="AC17" i="51"/>
  <c r="AC39" i="51" s="1"/>
  <c r="AB21" i="90"/>
  <c r="AB42" i="90" s="1"/>
  <c r="AB21" i="104"/>
  <c r="AB42" i="104" s="1"/>
  <c r="AB21" i="105"/>
  <c r="AB42" i="105" s="1"/>
  <c r="AB21" i="88"/>
  <c r="AB42" i="88" s="1"/>
  <c r="AB22" i="103"/>
  <c r="AB44" i="103" s="1"/>
  <c r="AB22" i="87"/>
  <c r="AB44" i="87" s="1"/>
  <c r="AB22" i="51"/>
  <c r="AB44" i="51" s="1"/>
  <c r="AB22" i="102"/>
  <c r="AB44" i="102" s="1"/>
  <c r="AB10" i="90"/>
  <c r="AB31" i="90" s="1"/>
  <c r="AB10" i="104"/>
  <c r="AB31" i="104" s="1"/>
  <c r="AB10" i="105"/>
  <c r="AB31" i="105" s="1"/>
  <c r="AB11" i="87"/>
  <c r="AB33" i="87" s="1"/>
  <c r="AB10" i="88"/>
  <c r="AB31" i="88" s="1"/>
  <c r="AB11" i="103"/>
  <c r="AB33" i="103" s="1"/>
  <c r="AB11" i="51"/>
  <c r="AB33" i="51" s="1"/>
  <c r="AB11" i="102"/>
  <c r="AB33" i="102" s="1"/>
  <c r="K19" i="90"/>
  <c r="K40" i="90" s="1"/>
  <c r="K19" i="104"/>
  <c r="K40" i="104" s="1"/>
  <c r="K19" i="88"/>
  <c r="K40" i="88" s="1"/>
  <c r="K20" i="87"/>
  <c r="K42" i="87" s="1"/>
  <c r="K20" i="102"/>
  <c r="K42" i="102" s="1"/>
  <c r="K19" i="105"/>
  <c r="K40" i="105" s="1"/>
  <c r="K20" i="51"/>
  <c r="K42" i="51" s="1"/>
  <c r="K20" i="103"/>
  <c r="K42" i="103" s="1"/>
  <c r="Q16" i="90"/>
  <c r="Q37" i="90" s="1"/>
  <c r="Q16" i="104"/>
  <c r="Q37" i="104" s="1"/>
  <c r="Q16" i="105"/>
  <c r="Q37" i="105" s="1"/>
  <c r="Q16" i="88"/>
  <c r="Q37" i="88" s="1"/>
  <c r="Q17" i="87"/>
  <c r="Q39" i="87" s="1"/>
  <c r="Q17" i="51"/>
  <c r="Q39" i="51" s="1"/>
  <c r="Q17" i="103"/>
  <c r="Q39" i="103" s="1"/>
  <c r="Q17" i="102"/>
  <c r="Q39" i="102" s="1"/>
  <c r="N13" i="90"/>
  <c r="N34" i="90" s="1"/>
  <c r="N13" i="104"/>
  <c r="N34" i="104" s="1"/>
  <c r="N13" i="105"/>
  <c r="N34" i="105" s="1"/>
  <c r="N13" i="88"/>
  <c r="N34" i="88" s="1"/>
  <c r="N14" i="87"/>
  <c r="N36" i="87" s="1"/>
  <c r="N14" i="102"/>
  <c r="N36" i="102" s="1"/>
  <c r="N14" i="103"/>
  <c r="N36" i="103" s="1"/>
  <c r="N14" i="51"/>
  <c r="N36" i="51" s="1"/>
  <c r="L19" i="90"/>
  <c r="L40" i="90" s="1"/>
  <c r="L19" i="104"/>
  <c r="L40" i="104" s="1"/>
  <c r="L19" i="105"/>
  <c r="L40" i="105" s="1"/>
  <c r="L19" i="88"/>
  <c r="L40" i="88" s="1"/>
  <c r="L20" i="87"/>
  <c r="L42" i="87" s="1"/>
  <c r="L20" i="103"/>
  <c r="L42" i="103" s="1"/>
  <c r="L20" i="102"/>
  <c r="L42" i="102" s="1"/>
  <c r="L20" i="51"/>
  <c r="L42" i="51" s="1"/>
  <c r="E10" i="90"/>
  <c r="E31" i="90" s="1"/>
  <c r="E10" i="104"/>
  <c r="E31" i="104" s="1"/>
  <c r="E10" i="105"/>
  <c r="E31" i="105" s="1"/>
  <c r="E10" i="88"/>
  <c r="E31" i="88" s="1"/>
  <c r="E11" i="87"/>
  <c r="E33" i="87" s="1"/>
  <c r="E11" i="102"/>
  <c r="E33" i="102" s="1"/>
  <c r="E11" i="103"/>
  <c r="E33" i="103" s="1"/>
  <c r="E11" i="51"/>
  <c r="E33" i="51" s="1"/>
  <c r="M16" i="90"/>
  <c r="M37" i="90" s="1"/>
  <c r="M16" i="104"/>
  <c r="M37" i="104" s="1"/>
  <c r="M16" i="105"/>
  <c r="M37" i="105" s="1"/>
  <c r="M16" i="88"/>
  <c r="M37" i="88" s="1"/>
  <c r="M17" i="87"/>
  <c r="M39" i="87" s="1"/>
  <c r="M17" i="102"/>
  <c r="M39" i="102" s="1"/>
  <c r="M17" i="103"/>
  <c r="M39" i="103" s="1"/>
  <c r="M17" i="51"/>
  <c r="M39" i="51" s="1"/>
  <c r="P20" i="90"/>
  <c r="P41" i="90" s="1"/>
  <c r="P20" i="104"/>
  <c r="P41" i="104" s="1"/>
  <c r="P20" i="105"/>
  <c r="P41" i="105" s="1"/>
  <c r="P21" i="102"/>
  <c r="P43" i="102" s="1"/>
  <c r="P21" i="103"/>
  <c r="P43" i="103" s="1"/>
  <c r="P20" i="88"/>
  <c r="P41" i="88" s="1"/>
  <c r="P21" i="51"/>
  <c r="P43" i="51" s="1"/>
  <c r="P21" i="87"/>
  <c r="P43" i="87" s="1"/>
  <c r="AC20" i="90"/>
  <c r="AC41" i="90" s="1"/>
  <c r="AC20" i="104"/>
  <c r="AC41" i="104" s="1"/>
  <c r="AC20" i="105"/>
  <c r="AC41" i="105" s="1"/>
  <c r="AC20" i="88"/>
  <c r="AC41" i="88" s="1"/>
  <c r="AC21" i="87"/>
  <c r="AC43" i="87" s="1"/>
  <c r="AC21" i="103"/>
  <c r="AC43" i="103" s="1"/>
  <c r="AC21" i="102"/>
  <c r="AC43" i="102" s="1"/>
  <c r="AC21" i="51"/>
  <c r="AC43" i="51" s="1"/>
  <c r="AD19" i="90"/>
  <c r="AD40" i="90" s="1"/>
  <c r="AD19" i="104"/>
  <c r="AD40" i="104" s="1"/>
  <c r="AD19" i="105"/>
  <c r="AD40" i="105" s="1"/>
  <c r="AD19" i="88"/>
  <c r="AD40" i="88" s="1"/>
  <c r="AD20" i="87"/>
  <c r="AD42" i="87" s="1"/>
  <c r="AD20" i="102"/>
  <c r="AD42" i="102" s="1"/>
  <c r="AD20" i="51"/>
  <c r="AD42" i="51" s="1"/>
  <c r="AD20" i="103"/>
  <c r="AD42" i="103" s="1"/>
  <c r="AE20" i="90"/>
  <c r="AE41" i="90" s="1"/>
  <c r="AE20" i="104"/>
  <c r="AE41" i="104" s="1"/>
  <c r="AE20" i="105"/>
  <c r="AE41" i="105" s="1"/>
  <c r="AE20" i="88"/>
  <c r="AE41" i="88" s="1"/>
  <c r="AE21" i="87"/>
  <c r="AE43" i="87" s="1"/>
  <c r="AE21" i="102"/>
  <c r="AE43" i="102" s="1"/>
  <c r="AE21" i="103"/>
  <c r="AE43" i="103" s="1"/>
  <c r="AE21" i="51"/>
  <c r="AE43" i="51" s="1"/>
  <c r="K16" i="90"/>
  <c r="K37" i="90" s="1"/>
  <c r="K16" i="104"/>
  <c r="K37" i="104" s="1"/>
  <c r="K16" i="105"/>
  <c r="K37" i="105" s="1"/>
  <c r="K16" i="88"/>
  <c r="K37" i="88" s="1"/>
  <c r="K17" i="87"/>
  <c r="K39" i="87" s="1"/>
  <c r="K17" i="102"/>
  <c r="K39" i="102" s="1"/>
  <c r="K17" i="103"/>
  <c r="K39" i="103" s="1"/>
  <c r="K17" i="51"/>
  <c r="K39" i="51" s="1"/>
  <c r="AE16" i="90"/>
  <c r="AE37" i="90" s="1"/>
  <c r="AE16" i="104"/>
  <c r="AE37" i="104" s="1"/>
  <c r="AE16" i="105"/>
  <c r="AE37" i="105" s="1"/>
  <c r="AE16" i="88"/>
  <c r="AE37" i="88" s="1"/>
  <c r="AE17" i="87"/>
  <c r="AE39" i="87" s="1"/>
  <c r="AE17" i="102"/>
  <c r="AE39" i="102" s="1"/>
  <c r="AE17" i="103"/>
  <c r="AE39" i="103" s="1"/>
  <c r="AE17" i="51"/>
  <c r="AE39" i="51" s="1"/>
  <c r="C12" i="90"/>
  <c r="C33" i="90" s="1"/>
  <c r="C12" i="104"/>
  <c r="C33" i="104" s="1"/>
  <c r="C12" i="105"/>
  <c r="C33" i="105" s="1"/>
  <c r="C12" i="88"/>
  <c r="C33" i="88" s="1"/>
  <c r="C13" i="87"/>
  <c r="C35" i="87" s="1"/>
  <c r="C13" i="102"/>
  <c r="C35" i="102" s="1"/>
  <c r="C13" i="103"/>
  <c r="C35" i="103" s="1"/>
  <c r="C13" i="51"/>
  <c r="C35" i="51" s="1"/>
  <c r="C18" i="90"/>
  <c r="C39" i="90" s="1"/>
  <c r="C18" i="104"/>
  <c r="C39" i="104" s="1"/>
  <c r="C18" i="105"/>
  <c r="C39" i="105" s="1"/>
  <c r="C18" i="88"/>
  <c r="C39" i="88" s="1"/>
  <c r="C19" i="87"/>
  <c r="C41" i="87" s="1"/>
  <c r="C19" i="102"/>
  <c r="C41" i="102" s="1"/>
  <c r="C19" i="103"/>
  <c r="C41" i="103" s="1"/>
  <c r="C19" i="51"/>
  <c r="C41" i="51" s="1"/>
  <c r="J19" i="90"/>
  <c r="J40" i="90" s="1"/>
  <c r="J19" i="104"/>
  <c r="J40" i="104" s="1"/>
  <c r="J19" i="105"/>
  <c r="J40" i="105" s="1"/>
  <c r="J19" i="88"/>
  <c r="J40" i="88" s="1"/>
  <c r="J20" i="87"/>
  <c r="J42" i="87" s="1"/>
  <c r="J20" i="102"/>
  <c r="J42" i="102" s="1"/>
  <c r="J20" i="51"/>
  <c r="J42" i="51" s="1"/>
  <c r="J20" i="103"/>
  <c r="J42" i="103" s="1"/>
  <c r="F13" i="90"/>
  <c r="F34" i="90" s="1"/>
  <c r="F13" i="104"/>
  <c r="F34" i="104" s="1"/>
  <c r="F13" i="105"/>
  <c r="F34" i="105" s="1"/>
  <c r="F13" i="88"/>
  <c r="F34" i="88" s="1"/>
  <c r="F14" i="87"/>
  <c r="F36" i="87" s="1"/>
  <c r="F14" i="102"/>
  <c r="F36" i="102" s="1"/>
  <c r="F14" i="51"/>
  <c r="F36" i="51" s="1"/>
  <c r="F14" i="103"/>
  <c r="F36" i="103" s="1"/>
  <c r="N16" i="90"/>
  <c r="N37" i="90" s="1"/>
  <c r="N16" i="104"/>
  <c r="N37" i="104" s="1"/>
  <c r="N16" i="105"/>
  <c r="N37" i="105" s="1"/>
  <c r="N16" i="88"/>
  <c r="N37" i="88" s="1"/>
  <c r="N17" i="87"/>
  <c r="N39" i="87" s="1"/>
  <c r="N17" i="102"/>
  <c r="N39" i="102" s="1"/>
  <c r="N17" i="103"/>
  <c r="N39" i="103" s="1"/>
  <c r="N17" i="51"/>
  <c r="N39" i="51" s="1"/>
  <c r="AE13" i="90"/>
  <c r="AE34" i="90" s="1"/>
  <c r="AE13" i="104"/>
  <c r="AE34" i="104" s="1"/>
  <c r="AE13" i="105"/>
  <c r="AE34" i="105" s="1"/>
  <c r="AE13" i="88"/>
  <c r="AE34" i="88" s="1"/>
  <c r="AE14" i="87"/>
  <c r="AE36" i="87" s="1"/>
  <c r="AE14" i="102"/>
  <c r="AE36" i="102" s="1"/>
  <c r="AE14" i="103"/>
  <c r="AE36" i="103" s="1"/>
  <c r="AE14" i="51"/>
  <c r="AE36" i="51" s="1"/>
  <c r="P16" i="90"/>
  <c r="P37" i="90" s="1"/>
  <c r="P16" i="104"/>
  <c r="P37" i="104" s="1"/>
  <c r="P16" i="105"/>
  <c r="P37" i="105" s="1"/>
  <c r="P16" i="88"/>
  <c r="P37" i="88" s="1"/>
  <c r="P17" i="87"/>
  <c r="P39" i="87" s="1"/>
  <c r="P17" i="103"/>
  <c r="P39" i="103" s="1"/>
  <c r="P17" i="102"/>
  <c r="P39" i="102" s="1"/>
  <c r="P17" i="51"/>
  <c r="P39" i="51" s="1"/>
  <c r="AB19" i="90"/>
  <c r="AB40" i="90" s="1"/>
  <c r="AB19" i="104"/>
  <c r="AB40" i="104" s="1"/>
  <c r="AB19" i="105"/>
  <c r="AB40" i="105" s="1"/>
  <c r="AB19" i="88"/>
  <c r="AB40" i="88" s="1"/>
  <c r="AB20" i="103"/>
  <c r="AB42" i="103" s="1"/>
  <c r="AB20" i="102"/>
  <c r="AB42" i="102" s="1"/>
  <c r="AB20" i="51"/>
  <c r="AB42" i="51" s="1"/>
  <c r="AB20" i="87"/>
  <c r="AB42" i="87" s="1"/>
  <c r="N21" i="90"/>
  <c r="N42" i="90" s="1"/>
  <c r="N21" i="104"/>
  <c r="N42" i="104" s="1"/>
  <c r="N21" i="105"/>
  <c r="N42" i="105" s="1"/>
  <c r="N21" i="88"/>
  <c r="N42" i="88" s="1"/>
  <c r="N22" i="87"/>
  <c r="N44" i="87" s="1"/>
  <c r="N22" i="102"/>
  <c r="N44" i="102" s="1"/>
  <c r="N22" i="51"/>
  <c r="N44" i="51" s="1"/>
  <c r="N22" i="103"/>
  <c r="N44" i="103" s="1"/>
  <c r="R13" i="90"/>
  <c r="R34" i="90" s="1"/>
  <c r="R13" i="104"/>
  <c r="R34" i="104" s="1"/>
  <c r="R13" i="105"/>
  <c r="R34" i="105" s="1"/>
  <c r="R13" i="88"/>
  <c r="R34" i="88" s="1"/>
  <c r="R14" i="87"/>
  <c r="R36" i="87" s="1"/>
  <c r="R14" i="102"/>
  <c r="R36" i="102" s="1"/>
  <c r="R14" i="103"/>
  <c r="R36" i="103" s="1"/>
  <c r="R14" i="51"/>
  <c r="R36" i="51" s="1"/>
  <c r="K20" i="90"/>
  <c r="K41" i="90" s="1"/>
  <c r="K20" i="104"/>
  <c r="K41" i="104" s="1"/>
  <c r="K20" i="105"/>
  <c r="K41" i="105" s="1"/>
  <c r="K20" i="88"/>
  <c r="K41" i="88" s="1"/>
  <c r="K21" i="87"/>
  <c r="K43" i="87" s="1"/>
  <c r="K21" i="102"/>
  <c r="K43" i="102" s="1"/>
  <c r="K21" i="103"/>
  <c r="K43" i="103" s="1"/>
  <c r="K21" i="51"/>
  <c r="K43" i="51" s="1"/>
  <c r="L20" i="90"/>
  <c r="L41" i="90" s="1"/>
  <c r="L20" i="104"/>
  <c r="L41" i="104" s="1"/>
  <c r="L20" i="105"/>
  <c r="L41" i="105" s="1"/>
  <c r="L20" i="88"/>
  <c r="L41" i="88" s="1"/>
  <c r="L21" i="87"/>
  <c r="L43" i="87" s="1"/>
  <c r="L21" i="103"/>
  <c r="L43" i="103" s="1"/>
  <c r="L21" i="51"/>
  <c r="L43" i="51" s="1"/>
  <c r="L21" i="102"/>
  <c r="L43" i="102" s="1"/>
  <c r="O21" i="90"/>
  <c r="O42" i="90" s="1"/>
  <c r="O21" i="104"/>
  <c r="O42" i="104" s="1"/>
  <c r="O21" i="105"/>
  <c r="O42" i="105" s="1"/>
  <c r="O21" i="88"/>
  <c r="O42" i="88" s="1"/>
  <c r="O22" i="87"/>
  <c r="O44" i="87" s="1"/>
  <c r="O22" i="102"/>
  <c r="O44" i="102" s="1"/>
  <c r="O22" i="103"/>
  <c r="O44" i="103" s="1"/>
  <c r="O22" i="51"/>
  <c r="O44" i="51" s="1"/>
  <c r="J20" i="90"/>
  <c r="J41" i="90" s="1"/>
  <c r="J20" i="104"/>
  <c r="J41" i="104" s="1"/>
  <c r="J20" i="105"/>
  <c r="J41" i="105" s="1"/>
  <c r="J20" i="88"/>
  <c r="J41" i="88" s="1"/>
  <c r="J21" i="87"/>
  <c r="J43" i="87" s="1"/>
  <c r="J21" i="102"/>
  <c r="J43" i="102" s="1"/>
  <c r="J21" i="103"/>
  <c r="J43" i="103" s="1"/>
  <c r="J21" i="51"/>
  <c r="J43" i="51" s="1"/>
  <c r="R10" i="90"/>
  <c r="R31" i="90" s="1"/>
  <c r="R10" i="104"/>
  <c r="R31" i="104" s="1"/>
  <c r="R10" i="105"/>
  <c r="R31" i="105" s="1"/>
  <c r="R10" i="88"/>
  <c r="R31" i="88" s="1"/>
  <c r="R11" i="87"/>
  <c r="R33" i="87" s="1"/>
  <c r="R11" i="102"/>
  <c r="R33" i="102" s="1"/>
  <c r="R11" i="103"/>
  <c r="R33" i="103" s="1"/>
  <c r="R11" i="51"/>
  <c r="R33" i="51" s="1"/>
  <c r="S20" i="90"/>
  <c r="S41" i="90" s="1"/>
  <c r="S20" i="104"/>
  <c r="S41" i="104" s="1"/>
  <c r="S20" i="105"/>
  <c r="S41" i="105" s="1"/>
  <c r="S20" i="88"/>
  <c r="S41" i="88" s="1"/>
  <c r="S21" i="87"/>
  <c r="S43" i="87" s="1"/>
  <c r="S21" i="102"/>
  <c r="S43" i="102" s="1"/>
  <c r="S21" i="103"/>
  <c r="S43" i="103" s="1"/>
  <c r="S21" i="51"/>
  <c r="S43" i="51" s="1"/>
  <c r="Q19" i="90"/>
  <c r="Q40" i="90" s="1"/>
  <c r="Q19" i="104"/>
  <c r="Q40" i="104" s="1"/>
  <c r="Q19" i="105"/>
  <c r="Q40" i="105" s="1"/>
  <c r="Q19" i="88"/>
  <c r="Q40" i="88" s="1"/>
  <c r="Q20" i="87"/>
  <c r="Q42" i="87" s="1"/>
  <c r="Q20" i="102"/>
  <c r="Q42" i="102" s="1"/>
  <c r="Q20" i="51"/>
  <c r="Q42" i="51" s="1"/>
  <c r="Q20" i="103"/>
  <c r="Q42" i="103" s="1"/>
  <c r="J16" i="90"/>
  <c r="J37" i="90" s="1"/>
  <c r="J16" i="104"/>
  <c r="J37" i="104" s="1"/>
  <c r="J16" i="105"/>
  <c r="J37" i="105" s="1"/>
  <c r="J16" i="88"/>
  <c r="J37" i="88" s="1"/>
  <c r="J17" i="87"/>
  <c r="J39" i="87" s="1"/>
  <c r="J17" i="102"/>
  <c r="J39" i="102" s="1"/>
  <c r="J17" i="103"/>
  <c r="J39" i="103" s="1"/>
  <c r="J17" i="51"/>
  <c r="J39" i="51" s="1"/>
  <c r="F16" i="90"/>
  <c r="F37" i="90" s="1"/>
  <c r="F16" i="104"/>
  <c r="F37" i="104" s="1"/>
  <c r="F16" i="105"/>
  <c r="F37" i="105" s="1"/>
  <c r="F16" i="88"/>
  <c r="F37" i="88" s="1"/>
  <c r="F17" i="87"/>
  <c r="F39" i="87" s="1"/>
  <c r="F17" i="102"/>
  <c r="F39" i="102" s="1"/>
  <c r="F17" i="51"/>
  <c r="F39" i="51" s="1"/>
  <c r="F17" i="103"/>
  <c r="F39" i="103" s="1"/>
  <c r="Q20" i="90"/>
  <c r="Q41" i="90" s="1"/>
  <c r="Q20" i="104"/>
  <c r="Q41" i="104" s="1"/>
  <c r="Q20" i="105"/>
  <c r="Q41" i="105" s="1"/>
  <c r="Q20" i="88"/>
  <c r="Q41" i="88" s="1"/>
  <c r="Q21" i="102"/>
  <c r="Q43" i="102" s="1"/>
  <c r="Q21" i="87"/>
  <c r="Q43" i="87" s="1"/>
  <c r="Q21" i="51"/>
  <c r="Q43" i="51" s="1"/>
  <c r="Q21" i="103"/>
  <c r="Q43" i="103" s="1"/>
  <c r="O16" i="90"/>
  <c r="O37" i="90" s="1"/>
  <c r="O16" i="104"/>
  <c r="O37" i="104" s="1"/>
  <c r="O16" i="105"/>
  <c r="O37" i="105" s="1"/>
  <c r="O16" i="88"/>
  <c r="O37" i="88" s="1"/>
  <c r="O17" i="87"/>
  <c r="O39" i="87" s="1"/>
  <c r="O17" i="102"/>
  <c r="O39" i="102" s="1"/>
  <c r="O17" i="103"/>
  <c r="O39" i="103" s="1"/>
  <c r="O17" i="51"/>
  <c r="O39" i="51" s="1"/>
  <c r="O19" i="90"/>
  <c r="O40" i="90" s="1"/>
  <c r="O19" i="104"/>
  <c r="O40" i="104" s="1"/>
  <c r="O19" i="105"/>
  <c r="O40" i="105" s="1"/>
  <c r="O19" i="88"/>
  <c r="O40" i="88" s="1"/>
  <c r="O20" i="87"/>
  <c r="O42" i="87" s="1"/>
  <c r="O20" i="102"/>
  <c r="O42" i="102" s="1"/>
  <c r="O20" i="103"/>
  <c r="O42" i="103" s="1"/>
  <c r="O20" i="51"/>
  <c r="O42" i="51" s="1"/>
  <c r="F20" i="90"/>
  <c r="F41" i="90" s="1"/>
  <c r="F20" i="104"/>
  <c r="F41" i="104" s="1"/>
  <c r="F20" i="105"/>
  <c r="F41" i="105" s="1"/>
  <c r="F20" i="88"/>
  <c r="F41" i="88" s="1"/>
  <c r="F21" i="87"/>
  <c r="F43" i="87" s="1"/>
  <c r="F21" i="102"/>
  <c r="F43" i="102" s="1"/>
  <c r="F21" i="51"/>
  <c r="F43" i="51" s="1"/>
  <c r="F21" i="103"/>
  <c r="F43" i="103" s="1"/>
  <c r="X10" i="120"/>
  <c r="X31" i="120" s="1"/>
  <c r="X10" i="122"/>
  <c r="X31" i="122" s="1"/>
  <c r="X10" i="121"/>
  <c r="X31" i="121" s="1"/>
  <c r="X10" i="119"/>
  <c r="X10" i="118"/>
  <c r="X31" i="118" s="1"/>
  <c r="X20" i="122"/>
  <c r="X41" i="122" s="1"/>
  <c r="X20" i="121"/>
  <c r="X41" i="121" s="1"/>
  <c r="X20" i="120"/>
  <c r="X41" i="120" s="1"/>
  <c r="X20" i="119"/>
  <c r="X20" i="118"/>
  <c r="X41" i="118" s="1"/>
  <c r="X19" i="122"/>
  <c r="X40" i="122" s="1"/>
  <c r="X19" i="121"/>
  <c r="X40" i="121" s="1"/>
  <c r="X19" i="120"/>
  <c r="X40" i="120" s="1"/>
  <c r="X19" i="119"/>
  <c r="X19" i="118"/>
  <c r="X40" i="118" s="1"/>
  <c r="X16" i="120"/>
  <c r="X37" i="120" s="1"/>
  <c r="X16" i="118"/>
  <c r="X37" i="118" s="1"/>
  <c r="X16" i="122"/>
  <c r="X37" i="122" s="1"/>
  <c r="X16" i="119"/>
  <c r="X16" i="121"/>
  <c r="X37" i="121" s="1"/>
  <c r="X13" i="120"/>
  <c r="X34" i="120" s="1"/>
  <c r="X13" i="122"/>
  <c r="X34" i="122" s="1"/>
  <c r="X13" i="121"/>
  <c r="X34" i="121" s="1"/>
  <c r="X13" i="118"/>
  <c r="X34" i="118" s="1"/>
  <c r="X13" i="119"/>
  <c r="X21" i="122"/>
  <c r="X42" i="122" s="1"/>
  <c r="X21" i="121"/>
  <c r="X42" i="121" s="1"/>
  <c r="X21" i="120"/>
  <c r="X42" i="120" s="1"/>
  <c r="X21" i="119"/>
  <c r="X21" i="118"/>
  <c r="X42" i="118" s="1"/>
  <c r="C14" i="8"/>
  <c r="C11" i="8"/>
  <c r="C17" i="8"/>
  <c r="C20" i="8"/>
  <c r="C21" i="8"/>
  <c r="C22" i="8"/>
  <c r="B3" i="111"/>
  <c r="B24" i="111" s="1"/>
  <c r="B3" i="108"/>
  <c r="B24" i="108" s="1"/>
  <c r="B3" i="110"/>
  <c r="B24" i="110" s="1"/>
  <c r="B4" i="110"/>
  <c r="B25" i="110" s="1"/>
  <c r="B4" i="109"/>
  <c r="B25" i="109" s="1"/>
  <c r="B4" i="108"/>
  <c r="B25" i="108" s="1"/>
  <c r="C13" i="90" l="1"/>
  <c r="C34" i="90" s="1"/>
  <c r="C13" i="104"/>
  <c r="C34" i="104" s="1"/>
  <c r="C13" i="105"/>
  <c r="C34" i="105" s="1"/>
  <c r="C13" i="88"/>
  <c r="C34" i="88" s="1"/>
  <c r="C14" i="87"/>
  <c r="C36" i="87" s="1"/>
  <c r="C14" i="102"/>
  <c r="C36" i="102" s="1"/>
  <c r="C14" i="103"/>
  <c r="C36" i="103" s="1"/>
  <c r="C14" i="51"/>
  <c r="C36" i="51" s="1"/>
  <c r="C19" i="90"/>
  <c r="C40" i="90" s="1"/>
  <c r="C19" i="104"/>
  <c r="C40" i="104" s="1"/>
  <c r="C19" i="105"/>
  <c r="C40" i="105" s="1"/>
  <c r="C19" i="88"/>
  <c r="C40" i="88" s="1"/>
  <c r="C20" i="87"/>
  <c r="C42" i="87" s="1"/>
  <c r="C20" i="102"/>
  <c r="C42" i="102" s="1"/>
  <c r="C20" i="103"/>
  <c r="C42" i="103" s="1"/>
  <c r="C20" i="51"/>
  <c r="C42" i="51" s="1"/>
  <c r="C16" i="90"/>
  <c r="C37" i="90" s="1"/>
  <c r="C16" i="104"/>
  <c r="C37" i="104" s="1"/>
  <c r="C16" i="88"/>
  <c r="C37" i="88" s="1"/>
  <c r="C17" i="87"/>
  <c r="C39" i="87" s="1"/>
  <c r="C16" i="105"/>
  <c r="C37" i="105" s="1"/>
  <c r="C17" i="102"/>
  <c r="C39" i="102" s="1"/>
  <c r="C17" i="103"/>
  <c r="C39" i="103" s="1"/>
  <c r="C17" i="51"/>
  <c r="C39" i="51" s="1"/>
  <c r="C20" i="90"/>
  <c r="C41" i="90" s="1"/>
  <c r="C20" i="104"/>
  <c r="C41" i="104" s="1"/>
  <c r="C20" i="105"/>
  <c r="C41" i="105" s="1"/>
  <c r="C20" i="88"/>
  <c r="C41" i="88" s="1"/>
  <c r="C21" i="87"/>
  <c r="C43" i="87" s="1"/>
  <c r="C21" i="102"/>
  <c r="C43" i="102" s="1"/>
  <c r="C21" i="103"/>
  <c r="C43" i="103" s="1"/>
  <c r="C21" i="51"/>
  <c r="C43" i="51" s="1"/>
  <c r="C21" i="90"/>
  <c r="C42" i="90" s="1"/>
  <c r="C21" i="104"/>
  <c r="C42" i="104" s="1"/>
  <c r="C21" i="88"/>
  <c r="C42" i="88" s="1"/>
  <c r="C21" i="105"/>
  <c r="C42" i="105" s="1"/>
  <c r="C22" i="87"/>
  <c r="C44" i="87" s="1"/>
  <c r="C22" i="102"/>
  <c r="C44" i="102" s="1"/>
  <c r="C22" i="103"/>
  <c r="C44" i="103" s="1"/>
  <c r="C22" i="51"/>
  <c r="C44" i="51" s="1"/>
  <c r="C10" i="90"/>
  <c r="C31" i="90" s="1"/>
  <c r="C10" i="104"/>
  <c r="C31" i="104" s="1"/>
  <c r="C10" i="105"/>
  <c r="C31" i="105" s="1"/>
  <c r="C10" i="88"/>
  <c r="C31" i="88" s="1"/>
  <c r="C11" i="87"/>
  <c r="C33" i="87" s="1"/>
  <c r="C11" i="102"/>
  <c r="C33" i="102" s="1"/>
  <c r="C11" i="103"/>
  <c r="C33" i="103" s="1"/>
  <c r="C11" i="51"/>
  <c r="C33" i="51" s="1"/>
  <c r="B6" i="112"/>
  <c r="B19" i="112"/>
  <c r="B19" i="110" s="1"/>
  <c r="B18" i="112" l="1"/>
  <c r="B9" i="112"/>
  <c r="B7" i="112"/>
  <c r="B12" i="112"/>
  <c r="B6" i="111"/>
  <c r="B27" i="111" s="1"/>
  <c r="B6" i="108"/>
  <c r="B27" i="108" s="1"/>
  <c r="B6" i="109"/>
  <c r="B27" i="109" s="1"/>
  <c r="B6" i="110"/>
  <c r="B27" i="110" s="1"/>
  <c r="B15" i="112"/>
  <c r="B20" i="112" l="1"/>
  <c r="B9" i="110"/>
  <c r="B30" i="110" s="1"/>
  <c r="B9" i="111"/>
  <c r="B30" i="111" s="1"/>
  <c r="B9" i="108"/>
  <c r="B30" i="108" s="1"/>
  <c r="B9" i="109"/>
  <c r="B30" i="109" s="1"/>
  <c r="B13" i="112"/>
  <c r="B16" i="112"/>
  <c r="B15" i="111"/>
  <c r="B36" i="111" s="1"/>
  <c r="B15" i="108"/>
  <c r="B36" i="108" s="1"/>
  <c r="B15" i="110"/>
  <c r="B36" i="110" s="1"/>
  <c r="B15" i="109"/>
  <c r="B36" i="109" s="1"/>
  <c r="B7" i="109"/>
  <c r="B28" i="109" s="1"/>
  <c r="B7" i="110"/>
  <c r="B28" i="110" s="1"/>
  <c r="B7" i="111"/>
  <c r="B28" i="111" s="1"/>
  <c r="B7" i="108"/>
  <c r="B28" i="108" s="1"/>
  <c r="B10" i="112"/>
  <c r="B21" i="112"/>
  <c r="B18" i="111"/>
  <c r="B39" i="111" s="1"/>
  <c r="B18" i="108"/>
  <c r="B39" i="108" s="1"/>
  <c r="B18" i="109"/>
  <c r="B39" i="109" s="1"/>
  <c r="B18" i="110"/>
  <c r="B39" i="110" s="1"/>
  <c r="B12" i="111"/>
  <c r="B33" i="111" s="1"/>
  <c r="B12" i="108"/>
  <c r="B33" i="108" s="1"/>
  <c r="B12" i="109"/>
  <c r="B33" i="109" s="1"/>
  <c r="B12" i="110"/>
  <c r="B33" i="110" s="1"/>
  <c r="B16" i="111" l="1"/>
  <c r="B37" i="111" s="1"/>
  <c r="B16" i="108"/>
  <c r="B37" i="108" s="1"/>
  <c r="B16" i="109"/>
  <c r="B37" i="109" s="1"/>
  <c r="B16" i="110"/>
  <c r="B37" i="110" s="1"/>
  <c r="B20" i="111"/>
  <c r="B41" i="111" s="1"/>
  <c r="B20" i="108"/>
  <c r="B41" i="108" s="1"/>
  <c r="B20" i="110"/>
  <c r="B41" i="110" s="1"/>
  <c r="B20" i="109"/>
  <c r="B41" i="109" s="1"/>
  <c r="B10" i="111"/>
  <c r="B31" i="111" s="1"/>
  <c r="B10" i="108"/>
  <c r="B31" i="108" s="1"/>
  <c r="B10" i="109"/>
  <c r="B31" i="109" s="1"/>
  <c r="B10" i="110"/>
  <c r="B31" i="110" s="1"/>
  <c r="B13" i="109"/>
  <c r="B34" i="109" s="1"/>
  <c r="B13" i="110"/>
  <c r="B34" i="110" s="1"/>
  <c r="B13" i="111"/>
  <c r="B34" i="111" s="1"/>
  <c r="B13" i="108"/>
  <c r="B34" i="108" s="1"/>
  <c r="B21" i="111"/>
  <c r="B42" i="111" s="1"/>
  <c r="B21" i="108"/>
  <c r="B42" i="108" s="1"/>
  <c r="B21" i="109"/>
  <c r="B42" i="109" s="1"/>
  <c r="B21" i="110"/>
  <c r="B42" i="110" s="1"/>
  <c r="B19" i="109"/>
  <c r="B40" i="109" s="1"/>
  <c r="B40" i="110"/>
  <c r="B19" i="111"/>
  <c r="B40" i="111" s="1"/>
  <c r="B19" i="108"/>
  <c r="B40" i="108" s="1"/>
  <c r="B7" i="122" l="1"/>
  <c r="B28" i="122" s="1"/>
  <c r="B7" i="121"/>
  <c r="B28" i="121" s="1"/>
  <c r="B7" i="120"/>
  <c r="B28" i="120" s="1"/>
  <c r="B7" i="119"/>
  <c r="B7" i="118"/>
  <c r="B28" i="118" s="1"/>
  <c r="B12" i="122"/>
  <c r="B33" i="122" s="1"/>
  <c r="B12" i="121"/>
  <c r="B33" i="121" s="1"/>
  <c r="B12" i="119"/>
  <c r="B12" i="118"/>
  <c r="B33" i="118" s="1"/>
  <c r="B12" i="120"/>
  <c r="B33" i="120" s="1"/>
  <c r="B18" i="122"/>
  <c r="B39" i="122" s="1"/>
  <c r="B18" i="121"/>
  <c r="B39" i="121" s="1"/>
  <c r="B18" i="120"/>
  <c r="B39" i="120" s="1"/>
  <c r="B18" i="118"/>
  <c r="B39" i="118" s="1"/>
  <c r="B18" i="119"/>
  <c r="B9" i="122"/>
  <c r="B30" i="122" s="1"/>
  <c r="B9" i="121"/>
  <c r="B30" i="121" s="1"/>
  <c r="B9" i="120"/>
  <c r="B30" i="120" s="1"/>
  <c r="B9" i="118"/>
  <c r="B30" i="118" s="1"/>
  <c r="B9" i="119"/>
  <c r="B15" i="120"/>
  <c r="B36" i="120" s="1"/>
  <c r="B15" i="122"/>
  <c r="B36" i="122" s="1"/>
  <c r="B15" i="121"/>
  <c r="B36" i="121" s="1"/>
  <c r="B15" i="119"/>
  <c r="B15" i="118"/>
  <c r="B36" i="118" s="1"/>
  <c r="B16" i="121" l="1"/>
  <c r="B37" i="121" s="1"/>
  <c r="B16" i="122"/>
  <c r="B37" i="122" s="1"/>
  <c r="B16" i="120"/>
  <c r="B37" i="120" s="1"/>
  <c r="B16" i="118"/>
  <c r="B37" i="118" s="1"/>
  <c r="B16" i="119"/>
  <c r="B21" i="122"/>
  <c r="B42" i="122" s="1"/>
  <c r="B21" i="121"/>
  <c r="B42" i="121" s="1"/>
  <c r="B21" i="119"/>
  <c r="B21" i="118"/>
  <c r="B42" i="118" s="1"/>
  <c r="B21" i="120"/>
  <c r="B42" i="120" s="1"/>
  <c r="B13" i="122"/>
  <c r="B34" i="122" s="1"/>
  <c r="B13" i="119"/>
  <c r="B13" i="121"/>
  <c r="B34" i="121" s="1"/>
  <c r="B13" i="120"/>
  <c r="B34" i="120" s="1"/>
  <c r="B13" i="118"/>
  <c r="B34" i="118" s="1"/>
  <c r="B20" i="122"/>
  <c r="B41" i="122" s="1"/>
  <c r="B20" i="121"/>
  <c r="B41" i="121" s="1"/>
  <c r="B20" i="120"/>
  <c r="B41" i="120" s="1"/>
  <c r="B20" i="119"/>
  <c r="B20" i="118"/>
  <c r="B41" i="118" s="1"/>
  <c r="B10" i="122"/>
  <c r="B31" i="122" s="1"/>
  <c r="B10" i="121"/>
  <c r="B31" i="121" s="1"/>
  <c r="B10" i="120"/>
  <c r="B31" i="120" s="1"/>
  <c r="B10" i="119"/>
  <c r="B10" i="118"/>
  <c r="B31" i="118" s="1"/>
  <c r="B19" i="122"/>
  <c r="B40" i="122" s="1"/>
  <c r="B19" i="121"/>
  <c r="B40" i="121" s="1"/>
  <c r="B19" i="120"/>
  <c r="B40" i="120" s="1"/>
  <c r="B19" i="119"/>
  <c r="B19" i="118"/>
  <c r="B40" i="118" s="1"/>
  <c r="B24" i="114" l="1"/>
  <c r="B25" i="114"/>
  <c r="B24" i="117"/>
  <c r="B25" i="117"/>
  <c r="B24" i="113"/>
  <c r="B25" i="113"/>
  <c r="B24" i="116"/>
  <c r="B25" i="116"/>
  <c r="W18" i="122" l="1"/>
  <c r="W39" i="122" s="1"/>
  <c r="W18" i="121"/>
  <c r="W39" i="121" s="1"/>
  <c r="W18" i="120"/>
  <c r="W39" i="120" s="1"/>
  <c r="W18" i="119"/>
  <c r="W18" i="118"/>
  <c r="W39" i="118" s="1"/>
  <c r="W15" i="122"/>
  <c r="W36" i="122" s="1"/>
  <c r="W15" i="121"/>
  <c r="W36" i="121" s="1"/>
  <c r="W15" i="119"/>
  <c r="W15" i="118"/>
  <c r="W36" i="118" s="1"/>
  <c r="W15" i="120"/>
  <c r="W36" i="120" s="1"/>
  <c r="W9" i="122"/>
  <c r="W30" i="122" s="1"/>
  <c r="W9" i="121"/>
  <c r="W30" i="121" s="1"/>
  <c r="W9" i="119"/>
  <c r="W9" i="118"/>
  <c r="W30" i="118" s="1"/>
  <c r="W9" i="120"/>
  <c r="W30" i="120" s="1"/>
  <c r="W12" i="122"/>
  <c r="W33" i="122" s="1"/>
  <c r="W12" i="121"/>
  <c r="W33" i="121" s="1"/>
  <c r="W12" i="119"/>
  <c r="W12" i="118"/>
  <c r="W33" i="118" s="1"/>
  <c r="W12" i="120"/>
  <c r="W33" i="120" s="1"/>
  <c r="W7" i="120"/>
  <c r="W28" i="120" s="1"/>
  <c r="W7" i="122"/>
  <c r="W28" i="122" s="1"/>
  <c r="W7" i="121"/>
  <c r="W28" i="121" s="1"/>
  <c r="W7" i="119"/>
  <c r="W7" i="118"/>
  <c r="W28" i="118" s="1"/>
  <c r="O12" i="122"/>
  <c r="O33" i="122" s="1"/>
  <c r="O12" i="121"/>
  <c r="O33" i="121" s="1"/>
  <c r="O12" i="119"/>
  <c r="O12" i="118"/>
  <c r="O33" i="118" s="1"/>
  <c r="O12" i="120"/>
  <c r="O33" i="120" s="1"/>
  <c r="S15" i="122"/>
  <c r="S36" i="122" s="1"/>
  <c r="S15" i="121"/>
  <c r="S36" i="121" s="1"/>
  <c r="S15" i="119"/>
  <c r="S15" i="118"/>
  <c r="S36" i="118" s="1"/>
  <c r="S15" i="120"/>
  <c r="S36" i="120" s="1"/>
  <c r="O7" i="122"/>
  <c r="O28" i="122" s="1"/>
  <c r="O7" i="119"/>
  <c r="O7" i="118"/>
  <c r="O28" i="118" s="1"/>
  <c r="O7" i="120"/>
  <c r="O28" i="120" s="1"/>
  <c r="O7" i="121"/>
  <c r="O28" i="121" s="1"/>
  <c r="V9" i="122"/>
  <c r="V30" i="122" s="1"/>
  <c r="V9" i="121"/>
  <c r="V30" i="121" s="1"/>
  <c r="V9" i="119"/>
  <c r="V9" i="118"/>
  <c r="V30" i="118" s="1"/>
  <c r="V9" i="120"/>
  <c r="V30" i="120" s="1"/>
  <c r="S12" i="122"/>
  <c r="S33" i="122" s="1"/>
  <c r="S12" i="121"/>
  <c r="S33" i="121" s="1"/>
  <c r="S12" i="119"/>
  <c r="S12" i="118"/>
  <c r="S33" i="118" s="1"/>
  <c r="S12" i="120"/>
  <c r="S33" i="120" s="1"/>
  <c r="U7" i="122"/>
  <c r="U28" i="122" s="1"/>
  <c r="U7" i="121"/>
  <c r="U28" i="121" s="1"/>
  <c r="U7" i="119"/>
  <c r="U7" i="118"/>
  <c r="U28" i="118" s="1"/>
  <c r="U7" i="120"/>
  <c r="U28" i="120" s="1"/>
  <c r="V7" i="122"/>
  <c r="V28" i="122" s="1"/>
  <c r="V7" i="121"/>
  <c r="V28" i="121" s="1"/>
  <c r="V7" i="119"/>
  <c r="V7" i="118"/>
  <c r="V28" i="118" s="1"/>
  <c r="V7" i="120"/>
  <c r="V28" i="120" s="1"/>
  <c r="O9" i="122"/>
  <c r="O30" i="122" s="1"/>
  <c r="O9" i="121"/>
  <c r="O30" i="121" s="1"/>
  <c r="O9" i="119"/>
  <c r="O9" i="118"/>
  <c r="O30" i="118" s="1"/>
  <c r="O9" i="120"/>
  <c r="O30" i="120" s="1"/>
  <c r="U15" i="122"/>
  <c r="U36" i="122" s="1"/>
  <c r="U15" i="119"/>
  <c r="U15" i="118"/>
  <c r="U36" i="118" s="1"/>
  <c r="U15" i="121"/>
  <c r="U36" i="121" s="1"/>
  <c r="U15" i="120"/>
  <c r="U36" i="120" s="1"/>
  <c r="M12" i="122"/>
  <c r="M33" i="122" s="1"/>
  <c r="M12" i="119"/>
  <c r="M12" i="118"/>
  <c r="M33" i="118" s="1"/>
  <c r="M12" i="121"/>
  <c r="M33" i="121" s="1"/>
  <c r="M12" i="120"/>
  <c r="M33" i="120" s="1"/>
  <c r="R9" i="122"/>
  <c r="R30" i="122" s="1"/>
  <c r="R9" i="121"/>
  <c r="R30" i="121" s="1"/>
  <c r="R9" i="119"/>
  <c r="R9" i="118"/>
  <c r="R30" i="118" s="1"/>
  <c r="R9" i="120"/>
  <c r="R30" i="120" s="1"/>
  <c r="V18" i="122"/>
  <c r="V39" i="122" s="1"/>
  <c r="V18" i="121"/>
  <c r="V39" i="121" s="1"/>
  <c r="V18" i="119"/>
  <c r="V18" i="118"/>
  <c r="V39" i="118" s="1"/>
  <c r="V18" i="120"/>
  <c r="V39" i="120" s="1"/>
  <c r="U18" i="122"/>
  <c r="U39" i="122" s="1"/>
  <c r="U18" i="119"/>
  <c r="U18" i="118"/>
  <c r="U39" i="118" s="1"/>
  <c r="U18" i="121"/>
  <c r="U39" i="121" s="1"/>
  <c r="U18" i="120"/>
  <c r="U39" i="120" s="1"/>
  <c r="V15" i="122"/>
  <c r="V36" i="122" s="1"/>
  <c r="V15" i="121"/>
  <c r="V36" i="121" s="1"/>
  <c r="V15" i="119"/>
  <c r="V15" i="118"/>
  <c r="V36" i="118" s="1"/>
  <c r="V15" i="120"/>
  <c r="V36" i="120" s="1"/>
  <c r="M15" i="122"/>
  <c r="M36" i="122" s="1"/>
  <c r="M15" i="121"/>
  <c r="M36" i="121" s="1"/>
  <c r="M15" i="119"/>
  <c r="M15" i="118"/>
  <c r="M36" i="118" s="1"/>
  <c r="M15" i="120"/>
  <c r="M36" i="120" s="1"/>
  <c r="R12" i="122"/>
  <c r="R33" i="122" s="1"/>
  <c r="R12" i="121"/>
  <c r="R33" i="121" s="1"/>
  <c r="R12" i="119"/>
  <c r="R12" i="118"/>
  <c r="R33" i="118" s="1"/>
  <c r="R12" i="120"/>
  <c r="R33" i="120" s="1"/>
  <c r="S18" i="122"/>
  <c r="S39" i="122" s="1"/>
  <c r="S18" i="121"/>
  <c r="S39" i="121" s="1"/>
  <c r="S18" i="119"/>
  <c r="S18" i="118"/>
  <c r="S39" i="118" s="1"/>
  <c r="S18" i="120"/>
  <c r="S39" i="120" s="1"/>
  <c r="S7" i="122"/>
  <c r="S28" i="122" s="1"/>
  <c r="S7" i="121"/>
  <c r="S28" i="121" s="1"/>
  <c r="S7" i="119"/>
  <c r="S7" i="118"/>
  <c r="S28" i="118" s="1"/>
  <c r="S7" i="120"/>
  <c r="S28" i="120" s="1"/>
  <c r="U12" i="122"/>
  <c r="U33" i="122" s="1"/>
  <c r="U12" i="119"/>
  <c r="U12" i="118"/>
  <c r="U33" i="118" s="1"/>
  <c r="U12" i="120"/>
  <c r="U33" i="120" s="1"/>
  <c r="U12" i="121"/>
  <c r="U33" i="121" s="1"/>
  <c r="M9" i="122"/>
  <c r="M30" i="122" s="1"/>
  <c r="M9" i="119"/>
  <c r="M9" i="118"/>
  <c r="M30" i="118" s="1"/>
  <c r="M9" i="121"/>
  <c r="M30" i="121" s="1"/>
  <c r="M9" i="120"/>
  <c r="M30" i="120" s="1"/>
  <c r="M7" i="122"/>
  <c r="M28" i="122" s="1"/>
  <c r="M7" i="121"/>
  <c r="M28" i="121" s="1"/>
  <c r="M7" i="119"/>
  <c r="M7" i="118"/>
  <c r="M28" i="118" s="1"/>
  <c r="M7" i="120"/>
  <c r="M28" i="120" s="1"/>
  <c r="R7" i="122"/>
  <c r="R28" i="122" s="1"/>
  <c r="R7" i="121"/>
  <c r="R28" i="121" s="1"/>
  <c r="R7" i="119"/>
  <c r="R7" i="118"/>
  <c r="R28" i="118" s="1"/>
  <c r="R7" i="120"/>
  <c r="R28" i="120" s="1"/>
  <c r="V12" i="122"/>
  <c r="V33" i="122" s="1"/>
  <c r="V12" i="121"/>
  <c r="V33" i="121" s="1"/>
  <c r="V12" i="119"/>
  <c r="V12" i="118"/>
  <c r="V33" i="118" s="1"/>
  <c r="V12" i="120"/>
  <c r="V33" i="120" s="1"/>
  <c r="O15" i="122"/>
  <c r="O36" i="122" s="1"/>
  <c r="O15" i="121"/>
  <c r="O36" i="121" s="1"/>
  <c r="O15" i="119"/>
  <c r="O15" i="118"/>
  <c r="O36" i="118" s="1"/>
  <c r="O15" i="120"/>
  <c r="O36" i="120" s="1"/>
  <c r="U9" i="122"/>
  <c r="U30" i="122" s="1"/>
  <c r="U9" i="121"/>
  <c r="U30" i="121" s="1"/>
  <c r="U9" i="119"/>
  <c r="U9" i="118"/>
  <c r="U30" i="118" s="1"/>
  <c r="U9" i="120"/>
  <c r="U30" i="120" s="1"/>
  <c r="S9" i="122"/>
  <c r="S30" i="122" s="1"/>
  <c r="S9" i="121"/>
  <c r="S30" i="121" s="1"/>
  <c r="S9" i="119"/>
  <c r="S9" i="118"/>
  <c r="S30" i="118" s="1"/>
  <c r="S9" i="120"/>
  <c r="S30" i="120" s="1"/>
  <c r="R15" i="122"/>
  <c r="R36" i="122" s="1"/>
  <c r="R15" i="121"/>
  <c r="R36" i="121" s="1"/>
  <c r="R15" i="119"/>
  <c r="R15" i="118"/>
  <c r="R36" i="118" s="1"/>
  <c r="R15" i="120"/>
  <c r="R36" i="120" s="1"/>
  <c r="R18" i="122"/>
  <c r="R39" i="122" s="1"/>
  <c r="R18" i="121"/>
  <c r="R39" i="121" s="1"/>
  <c r="R18" i="119"/>
  <c r="R18" i="118"/>
  <c r="R39" i="118" s="1"/>
  <c r="R18" i="120"/>
  <c r="R39" i="120" s="1"/>
  <c r="O18" i="122"/>
  <c r="O39" i="122" s="1"/>
  <c r="O18" i="121"/>
  <c r="O39" i="121" s="1"/>
  <c r="O18" i="119"/>
  <c r="O18" i="118"/>
  <c r="O39" i="118" s="1"/>
  <c r="O18" i="120"/>
  <c r="O39" i="120" s="1"/>
  <c r="M18" i="122"/>
  <c r="M39" i="122" s="1"/>
  <c r="M18" i="119"/>
  <c r="M18" i="118"/>
  <c r="M39" i="118" s="1"/>
  <c r="M18" i="120"/>
  <c r="M39" i="120" s="1"/>
  <c r="M18" i="121"/>
  <c r="M39" i="121" s="1"/>
  <c r="E7" i="122"/>
  <c r="E28" i="122" s="1"/>
  <c r="E7" i="121"/>
  <c r="E28" i="121" s="1"/>
  <c r="E7" i="120"/>
  <c r="E28" i="120" s="1"/>
  <c r="E7" i="119"/>
  <c r="E7" i="118"/>
  <c r="E28" i="118" s="1"/>
  <c r="H9" i="122"/>
  <c r="H30" i="122" s="1"/>
  <c r="H9" i="121"/>
  <c r="H30" i="121" s="1"/>
  <c r="H9" i="119"/>
  <c r="H9" i="118"/>
  <c r="H30" i="118" s="1"/>
  <c r="H9" i="120"/>
  <c r="H30" i="120" s="1"/>
  <c r="J7" i="122"/>
  <c r="J28" i="122" s="1"/>
  <c r="J7" i="121"/>
  <c r="J28" i="121" s="1"/>
  <c r="J7" i="120"/>
  <c r="J28" i="120" s="1"/>
  <c r="J7" i="119"/>
  <c r="J7" i="118"/>
  <c r="J28" i="118" s="1"/>
  <c r="I7" i="121"/>
  <c r="I28" i="121" s="1"/>
  <c r="I7" i="122"/>
  <c r="I28" i="122" s="1"/>
  <c r="I7" i="120"/>
  <c r="I28" i="120" s="1"/>
  <c r="I7" i="119"/>
  <c r="I7" i="118"/>
  <c r="I28" i="118" s="1"/>
  <c r="C7" i="122"/>
  <c r="C28" i="122" s="1"/>
  <c r="C7" i="121"/>
  <c r="C28" i="121" s="1"/>
  <c r="C7" i="120"/>
  <c r="C28" i="120" s="1"/>
  <c r="C7" i="118"/>
  <c r="C28" i="118" s="1"/>
  <c r="C7" i="119"/>
  <c r="L9" i="122"/>
  <c r="L30" i="122" s="1"/>
  <c r="L9" i="121"/>
  <c r="L30" i="121" s="1"/>
  <c r="L9" i="120"/>
  <c r="L30" i="120" s="1"/>
  <c r="L9" i="119"/>
  <c r="L9" i="118"/>
  <c r="L30" i="118" s="1"/>
  <c r="F15" i="122"/>
  <c r="F36" i="122" s="1"/>
  <c r="F15" i="121"/>
  <c r="F36" i="121" s="1"/>
  <c r="F15" i="120"/>
  <c r="F36" i="120" s="1"/>
  <c r="F15" i="119"/>
  <c r="F15" i="118"/>
  <c r="F36" i="118" s="1"/>
  <c r="G12" i="122"/>
  <c r="G33" i="122" s="1"/>
  <c r="G12" i="121"/>
  <c r="G33" i="121" s="1"/>
  <c r="G12" i="119"/>
  <c r="G12" i="120"/>
  <c r="G33" i="120" s="1"/>
  <c r="G12" i="118"/>
  <c r="G33" i="118" s="1"/>
  <c r="C9" i="122"/>
  <c r="C30" i="122" s="1"/>
  <c r="C9" i="121"/>
  <c r="C30" i="121" s="1"/>
  <c r="C9" i="120"/>
  <c r="C30" i="120" s="1"/>
  <c r="C9" i="119"/>
  <c r="C9" i="118"/>
  <c r="C30" i="118" s="1"/>
  <c r="D12" i="122"/>
  <c r="D33" i="122" s="1"/>
  <c r="D12" i="120"/>
  <c r="D33" i="120" s="1"/>
  <c r="D12" i="121"/>
  <c r="D33" i="121" s="1"/>
  <c r="D12" i="119"/>
  <c r="D12" i="118"/>
  <c r="D33" i="118" s="1"/>
  <c r="K12" i="122"/>
  <c r="K33" i="122" s="1"/>
  <c r="K12" i="119"/>
  <c r="K12" i="121"/>
  <c r="K33" i="121" s="1"/>
  <c r="K12" i="118"/>
  <c r="K33" i="118" s="1"/>
  <c r="K12" i="120"/>
  <c r="K33" i="120" s="1"/>
  <c r="K18" i="122"/>
  <c r="K39" i="122" s="1"/>
  <c r="K18" i="121"/>
  <c r="K39" i="121" s="1"/>
  <c r="K18" i="120"/>
  <c r="K39" i="120" s="1"/>
  <c r="K18" i="119"/>
  <c r="K18" i="118"/>
  <c r="K39" i="118" s="1"/>
  <c r="F18" i="122"/>
  <c r="F39" i="122" s="1"/>
  <c r="F18" i="121"/>
  <c r="F39" i="121" s="1"/>
  <c r="F18" i="120"/>
  <c r="F39" i="120" s="1"/>
  <c r="F18" i="118"/>
  <c r="F39" i="118" s="1"/>
  <c r="F18" i="119"/>
  <c r="I9" i="122"/>
  <c r="I30" i="122" s="1"/>
  <c r="I9" i="121"/>
  <c r="I30" i="121" s="1"/>
  <c r="I9" i="119"/>
  <c r="I9" i="120"/>
  <c r="I30" i="120" s="1"/>
  <c r="I9" i="118"/>
  <c r="I30" i="118" s="1"/>
  <c r="D7" i="122"/>
  <c r="D28" i="122" s="1"/>
  <c r="D7" i="121"/>
  <c r="D28" i="121" s="1"/>
  <c r="D7" i="120"/>
  <c r="D28" i="120" s="1"/>
  <c r="D7" i="119"/>
  <c r="D7" i="118"/>
  <c r="D28" i="118" s="1"/>
  <c r="L12" i="122"/>
  <c r="L33" i="122" s="1"/>
  <c r="L12" i="120"/>
  <c r="L33" i="120" s="1"/>
  <c r="L12" i="121"/>
  <c r="L33" i="121" s="1"/>
  <c r="L12" i="119"/>
  <c r="L12" i="118"/>
  <c r="L33" i="118" s="1"/>
  <c r="J12" i="122"/>
  <c r="J33" i="122" s="1"/>
  <c r="J12" i="121"/>
  <c r="J33" i="121" s="1"/>
  <c r="J12" i="119"/>
  <c r="J12" i="120"/>
  <c r="J33" i="120" s="1"/>
  <c r="J12" i="118"/>
  <c r="J33" i="118" s="1"/>
  <c r="F12" i="122"/>
  <c r="F33" i="122" s="1"/>
  <c r="F12" i="121"/>
  <c r="F33" i="121" s="1"/>
  <c r="F12" i="119"/>
  <c r="F12" i="120"/>
  <c r="F33" i="120" s="1"/>
  <c r="F12" i="118"/>
  <c r="F33" i="118" s="1"/>
  <c r="I15" i="122"/>
  <c r="I36" i="122" s="1"/>
  <c r="I15" i="120"/>
  <c r="I36" i="120" s="1"/>
  <c r="I15" i="119"/>
  <c r="I15" i="118"/>
  <c r="I36" i="118" s="1"/>
  <c r="I15" i="121"/>
  <c r="I36" i="121" s="1"/>
  <c r="H12" i="122"/>
  <c r="H33" i="122" s="1"/>
  <c r="H12" i="121"/>
  <c r="H33" i="121" s="1"/>
  <c r="H12" i="120"/>
  <c r="H33" i="120" s="1"/>
  <c r="H12" i="119"/>
  <c r="H12" i="118"/>
  <c r="H33" i="118" s="1"/>
  <c r="K15" i="122"/>
  <c r="K36" i="122" s="1"/>
  <c r="K15" i="121"/>
  <c r="K36" i="121" s="1"/>
  <c r="K15" i="120"/>
  <c r="K36" i="120" s="1"/>
  <c r="K15" i="119"/>
  <c r="K15" i="118"/>
  <c r="K36" i="118" s="1"/>
  <c r="G18" i="122"/>
  <c r="G39" i="122" s="1"/>
  <c r="G18" i="121"/>
  <c r="G39" i="121" s="1"/>
  <c r="G18" i="119"/>
  <c r="G18" i="120"/>
  <c r="G39" i="120" s="1"/>
  <c r="G18" i="118"/>
  <c r="G39" i="118" s="1"/>
  <c r="H18" i="122"/>
  <c r="H39" i="122" s="1"/>
  <c r="H18" i="120"/>
  <c r="H39" i="120" s="1"/>
  <c r="H18" i="121"/>
  <c r="H39" i="121" s="1"/>
  <c r="H18" i="119"/>
  <c r="H18" i="118"/>
  <c r="H39" i="118" s="1"/>
  <c r="L18" i="122"/>
  <c r="L39" i="122" s="1"/>
  <c r="L18" i="121"/>
  <c r="L39" i="121" s="1"/>
  <c r="L18" i="120"/>
  <c r="L39" i="120" s="1"/>
  <c r="L18" i="119"/>
  <c r="L18" i="118"/>
  <c r="L39" i="118" s="1"/>
  <c r="E18" i="121"/>
  <c r="E39" i="121" s="1"/>
  <c r="E18" i="120"/>
  <c r="E39" i="120" s="1"/>
  <c r="E18" i="122"/>
  <c r="E39" i="122" s="1"/>
  <c r="E18" i="119"/>
  <c r="E18" i="118"/>
  <c r="E39" i="118" s="1"/>
  <c r="D18" i="121"/>
  <c r="D39" i="121" s="1"/>
  <c r="D18" i="120"/>
  <c r="D39" i="120" s="1"/>
  <c r="D18" i="122"/>
  <c r="D39" i="122" s="1"/>
  <c r="D18" i="119"/>
  <c r="D18" i="118"/>
  <c r="D39" i="118" s="1"/>
  <c r="K7" i="122"/>
  <c r="K28" i="122" s="1"/>
  <c r="K7" i="121"/>
  <c r="K28" i="121" s="1"/>
  <c r="K7" i="120"/>
  <c r="K28" i="120" s="1"/>
  <c r="K7" i="118"/>
  <c r="K28" i="118" s="1"/>
  <c r="K7" i="119"/>
  <c r="F9" i="122"/>
  <c r="F30" i="122" s="1"/>
  <c r="F9" i="121"/>
  <c r="F30" i="121" s="1"/>
  <c r="F9" i="120"/>
  <c r="F30" i="120" s="1"/>
  <c r="F9" i="119"/>
  <c r="F9" i="118"/>
  <c r="F30" i="118" s="1"/>
  <c r="G7" i="122"/>
  <c r="G28" i="122" s="1"/>
  <c r="G7" i="121"/>
  <c r="G28" i="121" s="1"/>
  <c r="G7" i="119"/>
  <c r="G7" i="120"/>
  <c r="G28" i="120" s="1"/>
  <c r="G7" i="118"/>
  <c r="G28" i="118" s="1"/>
  <c r="F7" i="122"/>
  <c r="F28" i="122" s="1"/>
  <c r="F7" i="121"/>
  <c r="F28" i="121" s="1"/>
  <c r="F7" i="119"/>
  <c r="F7" i="118"/>
  <c r="F28" i="118" s="1"/>
  <c r="F7" i="120"/>
  <c r="F28" i="120" s="1"/>
  <c r="J15" i="122"/>
  <c r="J36" i="122" s="1"/>
  <c r="J15" i="120"/>
  <c r="J36" i="120" s="1"/>
  <c r="J15" i="119"/>
  <c r="J15" i="118"/>
  <c r="J36" i="118" s="1"/>
  <c r="J15" i="121"/>
  <c r="J36" i="121" s="1"/>
  <c r="E15" i="122"/>
  <c r="E36" i="122" s="1"/>
  <c r="E15" i="121"/>
  <c r="E36" i="121" s="1"/>
  <c r="E15" i="119"/>
  <c r="E15" i="118"/>
  <c r="E36" i="118" s="1"/>
  <c r="E15" i="120"/>
  <c r="E36" i="120" s="1"/>
  <c r="I12" i="121"/>
  <c r="I33" i="121" s="1"/>
  <c r="I12" i="122"/>
  <c r="I33" i="122" s="1"/>
  <c r="I12" i="120"/>
  <c r="I33" i="120" s="1"/>
  <c r="I12" i="119"/>
  <c r="I12" i="118"/>
  <c r="I33" i="118" s="1"/>
  <c r="C12" i="122"/>
  <c r="C33" i="122" s="1"/>
  <c r="C12" i="121"/>
  <c r="C33" i="121" s="1"/>
  <c r="C12" i="120"/>
  <c r="C33" i="120" s="1"/>
  <c r="C12" i="119"/>
  <c r="C12" i="118"/>
  <c r="C33" i="118" s="1"/>
  <c r="H15" i="122"/>
  <c r="H36" i="122" s="1"/>
  <c r="H15" i="121"/>
  <c r="H36" i="121" s="1"/>
  <c r="H15" i="120"/>
  <c r="H36" i="120" s="1"/>
  <c r="H15" i="118"/>
  <c r="H36" i="118" s="1"/>
  <c r="H15" i="119"/>
  <c r="K9" i="122"/>
  <c r="K30" i="122" s="1"/>
  <c r="K9" i="121"/>
  <c r="K30" i="121" s="1"/>
  <c r="K9" i="120"/>
  <c r="K30" i="120" s="1"/>
  <c r="K9" i="119"/>
  <c r="K9" i="118"/>
  <c r="K30" i="118" s="1"/>
  <c r="C18" i="122"/>
  <c r="C39" i="122" s="1"/>
  <c r="C18" i="121"/>
  <c r="C39" i="121" s="1"/>
  <c r="C18" i="119"/>
  <c r="C18" i="120"/>
  <c r="C39" i="120" s="1"/>
  <c r="C18" i="118"/>
  <c r="C39" i="118" s="1"/>
  <c r="E9" i="122"/>
  <c r="E30" i="122" s="1"/>
  <c r="E9" i="121"/>
  <c r="E30" i="121" s="1"/>
  <c r="E9" i="120"/>
  <c r="E30" i="120" s="1"/>
  <c r="E9" i="119"/>
  <c r="E9" i="118"/>
  <c r="E30" i="118" s="1"/>
  <c r="L7" i="122"/>
  <c r="L28" i="122" s="1"/>
  <c r="L7" i="121"/>
  <c r="L28" i="121" s="1"/>
  <c r="L7" i="120"/>
  <c r="L28" i="120" s="1"/>
  <c r="L7" i="119"/>
  <c r="L7" i="118"/>
  <c r="L28" i="118" s="1"/>
  <c r="H7" i="121"/>
  <c r="H28" i="121" s="1"/>
  <c r="H7" i="122"/>
  <c r="H28" i="122" s="1"/>
  <c r="H7" i="120"/>
  <c r="H28" i="120" s="1"/>
  <c r="H7" i="118"/>
  <c r="H28" i="118" s="1"/>
  <c r="H7" i="119"/>
  <c r="D9" i="122"/>
  <c r="D30" i="122" s="1"/>
  <c r="D9" i="121"/>
  <c r="D30" i="121" s="1"/>
  <c r="D9" i="120"/>
  <c r="D30" i="120" s="1"/>
  <c r="D9" i="119"/>
  <c r="D9" i="118"/>
  <c r="D30" i="118" s="1"/>
  <c r="G9" i="122"/>
  <c r="G30" i="122" s="1"/>
  <c r="G9" i="121"/>
  <c r="G30" i="121" s="1"/>
  <c r="G9" i="120"/>
  <c r="G30" i="120" s="1"/>
  <c r="G9" i="118"/>
  <c r="G30" i="118" s="1"/>
  <c r="G9" i="119"/>
  <c r="L15" i="122"/>
  <c r="L36" i="122" s="1"/>
  <c r="L15" i="121"/>
  <c r="L36" i="121" s="1"/>
  <c r="L15" i="120"/>
  <c r="L36" i="120" s="1"/>
  <c r="L15" i="118"/>
  <c r="L36" i="118" s="1"/>
  <c r="L15" i="119"/>
  <c r="J9" i="122"/>
  <c r="J30" i="122" s="1"/>
  <c r="J9" i="120"/>
  <c r="J30" i="120" s="1"/>
  <c r="J9" i="121"/>
  <c r="J30" i="121" s="1"/>
  <c r="J9" i="119"/>
  <c r="J9" i="118"/>
  <c r="J30" i="118" s="1"/>
  <c r="E12" i="122"/>
  <c r="E33" i="122" s="1"/>
  <c r="E12" i="121"/>
  <c r="E33" i="121" s="1"/>
  <c r="E12" i="120"/>
  <c r="E33" i="120" s="1"/>
  <c r="E12" i="119"/>
  <c r="E12" i="118"/>
  <c r="E33" i="118" s="1"/>
  <c r="G15" i="122"/>
  <c r="G36" i="122" s="1"/>
  <c r="G15" i="121"/>
  <c r="G36" i="121" s="1"/>
  <c r="G15" i="120"/>
  <c r="G36" i="120" s="1"/>
  <c r="G15" i="119"/>
  <c r="G15" i="118"/>
  <c r="G36" i="118" s="1"/>
  <c r="C15" i="122"/>
  <c r="C36" i="122" s="1"/>
  <c r="C15" i="121"/>
  <c r="C36" i="121" s="1"/>
  <c r="C15" i="120"/>
  <c r="C36" i="120" s="1"/>
  <c r="C15" i="118"/>
  <c r="C36" i="118" s="1"/>
  <c r="C15" i="119"/>
  <c r="D15" i="122"/>
  <c r="D36" i="122" s="1"/>
  <c r="D15" i="121"/>
  <c r="D36" i="121" s="1"/>
  <c r="D15" i="118"/>
  <c r="D36" i="118" s="1"/>
  <c r="D15" i="120"/>
  <c r="D36" i="120" s="1"/>
  <c r="D15" i="119"/>
  <c r="J18" i="122"/>
  <c r="J39" i="122" s="1"/>
  <c r="J18" i="121"/>
  <c r="J39" i="121" s="1"/>
  <c r="J18" i="120"/>
  <c r="J39" i="120" s="1"/>
  <c r="J18" i="118"/>
  <c r="J39" i="118" s="1"/>
  <c r="J18" i="119"/>
  <c r="I18" i="122"/>
  <c r="I39" i="122" s="1"/>
  <c r="I18" i="121"/>
  <c r="I39" i="121" s="1"/>
  <c r="I18" i="120"/>
  <c r="I39" i="120" s="1"/>
  <c r="I18" i="119"/>
  <c r="I18" i="118"/>
  <c r="I39" i="118" s="1"/>
  <c r="W20" i="122" l="1"/>
  <c r="W41" i="122" s="1"/>
  <c r="W20" i="121"/>
  <c r="W41" i="121" s="1"/>
  <c r="W20" i="120"/>
  <c r="W41" i="120" s="1"/>
  <c r="W20" i="119"/>
  <c r="W20" i="118"/>
  <c r="W41" i="118" s="1"/>
  <c r="W10" i="120"/>
  <c r="W31" i="120" s="1"/>
  <c r="W10" i="122"/>
  <c r="W31" i="122" s="1"/>
  <c r="W10" i="121"/>
  <c r="W31" i="121" s="1"/>
  <c r="W10" i="119"/>
  <c r="W10" i="118"/>
  <c r="W31" i="118" s="1"/>
  <c r="W19" i="122"/>
  <c r="W40" i="122" s="1"/>
  <c r="W19" i="121"/>
  <c r="W40" i="121" s="1"/>
  <c r="W19" i="120"/>
  <c r="W40" i="120" s="1"/>
  <c r="W19" i="119"/>
  <c r="W19" i="118"/>
  <c r="W40" i="118" s="1"/>
  <c r="W13" i="120"/>
  <c r="W34" i="120" s="1"/>
  <c r="W13" i="122"/>
  <c r="W34" i="122" s="1"/>
  <c r="W13" i="121"/>
  <c r="W34" i="121" s="1"/>
  <c r="W13" i="119"/>
  <c r="W13" i="118"/>
  <c r="W34" i="118" s="1"/>
  <c r="W16" i="120"/>
  <c r="W37" i="120" s="1"/>
  <c r="W16" i="122"/>
  <c r="W37" i="122" s="1"/>
  <c r="W16" i="121"/>
  <c r="W37" i="121" s="1"/>
  <c r="W16" i="119"/>
  <c r="W16" i="118"/>
  <c r="W37" i="118" s="1"/>
  <c r="W21" i="122"/>
  <c r="W42" i="122" s="1"/>
  <c r="W21" i="121"/>
  <c r="W42" i="121" s="1"/>
  <c r="W21" i="120"/>
  <c r="W42" i="120" s="1"/>
  <c r="W21" i="119"/>
  <c r="W21" i="118"/>
  <c r="W42" i="118" s="1"/>
  <c r="S10" i="122"/>
  <c r="S31" i="122" s="1"/>
  <c r="S10" i="119"/>
  <c r="S10" i="118"/>
  <c r="S31" i="118" s="1"/>
  <c r="S10" i="120"/>
  <c r="S31" i="120" s="1"/>
  <c r="S10" i="121"/>
  <c r="S31" i="121" s="1"/>
  <c r="V13" i="122"/>
  <c r="V34" i="122" s="1"/>
  <c r="V13" i="121"/>
  <c r="V34" i="121" s="1"/>
  <c r="V13" i="119"/>
  <c r="V13" i="118"/>
  <c r="V34" i="118" s="1"/>
  <c r="V13" i="120"/>
  <c r="V34" i="120" s="1"/>
  <c r="R20" i="122"/>
  <c r="R41" i="122" s="1"/>
  <c r="R20" i="121"/>
  <c r="R41" i="121" s="1"/>
  <c r="R20" i="119"/>
  <c r="R20" i="118"/>
  <c r="R41" i="118" s="1"/>
  <c r="R20" i="120"/>
  <c r="R41" i="120" s="1"/>
  <c r="M10" i="122"/>
  <c r="M31" i="122" s="1"/>
  <c r="M10" i="121"/>
  <c r="M31" i="121" s="1"/>
  <c r="M10" i="119"/>
  <c r="M10" i="118"/>
  <c r="M31" i="118" s="1"/>
  <c r="M10" i="120"/>
  <c r="M31" i="120" s="1"/>
  <c r="U13" i="122"/>
  <c r="U34" i="122" s="1"/>
  <c r="U13" i="121"/>
  <c r="U34" i="121" s="1"/>
  <c r="U13" i="119"/>
  <c r="U13" i="118"/>
  <c r="U34" i="118" s="1"/>
  <c r="U13" i="120"/>
  <c r="U34" i="120" s="1"/>
  <c r="O20" i="122"/>
  <c r="O41" i="122" s="1"/>
  <c r="O20" i="121"/>
  <c r="O41" i="121" s="1"/>
  <c r="O20" i="119"/>
  <c r="O20" i="118"/>
  <c r="O41" i="118" s="1"/>
  <c r="O20" i="120"/>
  <c r="O41" i="120" s="1"/>
  <c r="R19" i="122"/>
  <c r="R40" i="122" s="1"/>
  <c r="R19" i="121"/>
  <c r="R40" i="121" s="1"/>
  <c r="R19" i="119"/>
  <c r="R19" i="118"/>
  <c r="R40" i="118" s="1"/>
  <c r="R19" i="120"/>
  <c r="R40" i="120" s="1"/>
  <c r="R10" i="122"/>
  <c r="R31" i="122" s="1"/>
  <c r="R10" i="121"/>
  <c r="R31" i="121" s="1"/>
  <c r="R10" i="119"/>
  <c r="R10" i="118"/>
  <c r="R31" i="118" s="1"/>
  <c r="R10" i="120"/>
  <c r="R31" i="120" s="1"/>
  <c r="O16" i="122"/>
  <c r="O37" i="122" s="1"/>
  <c r="O16" i="121"/>
  <c r="O37" i="121" s="1"/>
  <c r="O16" i="119"/>
  <c r="O16" i="118"/>
  <c r="O37" i="118" s="1"/>
  <c r="O16" i="120"/>
  <c r="O37" i="120" s="1"/>
  <c r="S21" i="122"/>
  <c r="S42" i="122" s="1"/>
  <c r="S21" i="121"/>
  <c r="S42" i="121" s="1"/>
  <c r="S21" i="119"/>
  <c r="S21" i="118"/>
  <c r="S42" i="118" s="1"/>
  <c r="S21" i="120"/>
  <c r="S42" i="120" s="1"/>
  <c r="S16" i="122"/>
  <c r="S37" i="122" s="1"/>
  <c r="S16" i="121"/>
  <c r="S37" i="121" s="1"/>
  <c r="S16" i="119"/>
  <c r="S16" i="118"/>
  <c r="S37" i="118" s="1"/>
  <c r="S16" i="120"/>
  <c r="S37" i="120" s="1"/>
  <c r="M16" i="122"/>
  <c r="M37" i="122" s="1"/>
  <c r="M16" i="121"/>
  <c r="M37" i="121" s="1"/>
  <c r="M16" i="119"/>
  <c r="M16" i="118"/>
  <c r="M37" i="118" s="1"/>
  <c r="M16" i="120"/>
  <c r="M37" i="120" s="1"/>
  <c r="R16" i="122"/>
  <c r="R37" i="122" s="1"/>
  <c r="R16" i="121"/>
  <c r="R37" i="121" s="1"/>
  <c r="R16" i="119"/>
  <c r="R16" i="118"/>
  <c r="R37" i="118" s="1"/>
  <c r="R16" i="120"/>
  <c r="R37" i="120" s="1"/>
  <c r="O21" i="122"/>
  <c r="O42" i="122" s="1"/>
  <c r="O21" i="121"/>
  <c r="O42" i="121" s="1"/>
  <c r="O21" i="119"/>
  <c r="O21" i="118"/>
  <c r="O42" i="118" s="1"/>
  <c r="O21" i="120"/>
  <c r="O42" i="120" s="1"/>
  <c r="U21" i="122"/>
  <c r="U42" i="122" s="1"/>
  <c r="U21" i="119"/>
  <c r="U21" i="118"/>
  <c r="U42" i="118" s="1"/>
  <c r="U21" i="121"/>
  <c r="U42" i="121" s="1"/>
  <c r="U21" i="120"/>
  <c r="U42" i="120" s="1"/>
  <c r="V19" i="122"/>
  <c r="V40" i="122" s="1"/>
  <c r="V19" i="121"/>
  <c r="V40" i="121" s="1"/>
  <c r="V19" i="119"/>
  <c r="V19" i="118"/>
  <c r="V40" i="118" s="1"/>
  <c r="V19" i="120"/>
  <c r="V40" i="120" s="1"/>
  <c r="R13" i="122"/>
  <c r="R34" i="122" s="1"/>
  <c r="R13" i="121"/>
  <c r="R34" i="121" s="1"/>
  <c r="R13" i="119"/>
  <c r="R13" i="118"/>
  <c r="R34" i="118" s="1"/>
  <c r="R13" i="120"/>
  <c r="R34" i="120" s="1"/>
  <c r="U10" i="122"/>
  <c r="U31" i="122" s="1"/>
  <c r="U10" i="121"/>
  <c r="U31" i="121" s="1"/>
  <c r="U10" i="119"/>
  <c r="U10" i="118"/>
  <c r="U31" i="118" s="1"/>
  <c r="U10" i="120"/>
  <c r="U31" i="120" s="1"/>
  <c r="M13" i="122"/>
  <c r="M34" i="122" s="1"/>
  <c r="M13" i="121"/>
  <c r="M34" i="121" s="1"/>
  <c r="M13" i="119"/>
  <c r="M13" i="118"/>
  <c r="M34" i="118" s="1"/>
  <c r="M13" i="120"/>
  <c r="M34" i="120" s="1"/>
  <c r="S19" i="122"/>
  <c r="S40" i="122" s="1"/>
  <c r="S19" i="121"/>
  <c r="S40" i="121" s="1"/>
  <c r="S19" i="119"/>
  <c r="S19" i="118"/>
  <c r="S40" i="118" s="1"/>
  <c r="S19" i="120"/>
  <c r="S40" i="120" s="1"/>
  <c r="V21" i="122"/>
  <c r="V42" i="122" s="1"/>
  <c r="V21" i="121"/>
  <c r="V42" i="121" s="1"/>
  <c r="V21" i="119"/>
  <c r="V21" i="118"/>
  <c r="V42" i="118" s="1"/>
  <c r="V21" i="120"/>
  <c r="V42" i="120" s="1"/>
  <c r="O13" i="122"/>
  <c r="O34" i="122" s="1"/>
  <c r="O13" i="121"/>
  <c r="O34" i="121" s="1"/>
  <c r="O13" i="119"/>
  <c r="O13" i="118"/>
  <c r="O34" i="118" s="1"/>
  <c r="O13" i="120"/>
  <c r="O34" i="120" s="1"/>
  <c r="V10" i="122"/>
  <c r="V31" i="122" s="1"/>
  <c r="V10" i="121"/>
  <c r="V31" i="121" s="1"/>
  <c r="V10" i="119"/>
  <c r="V10" i="118"/>
  <c r="V31" i="118" s="1"/>
  <c r="V10" i="120"/>
  <c r="V31" i="120" s="1"/>
  <c r="O19" i="122"/>
  <c r="O40" i="122" s="1"/>
  <c r="O19" i="119"/>
  <c r="O19" i="118"/>
  <c r="O40" i="118" s="1"/>
  <c r="O19" i="120"/>
  <c r="O40" i="120" s="1"/>
  <c r="O19" i="121"/>
  <c r="O40" i="121" s="1"/>
  <c r="U20" i="122"/>
  <c r="U41" i="122" s="1"/>
  <c r="U20" i="121"/>
  <c r="U41" i="121" s="1"/>
  <c r="U20" i="119"/>
  <c r="U20" i="118"/>
  <c r="U41" i="118" s="1"/>
  <c r="U20" i="120"/>
  <c r="U41" i="120" s="1"/>
  <c r="M20" i="122"/>
  <c r="M41" i="122" s="1"/>
  <c r="M20" i="119"/>
  <c r="M20" i="118"/>
  <c r="M41" i="118" s="1"/>
  <c r="M20" i="121"/>
  <c r="M41" i="121" s="1"/>
  <c r="M20" i="120"/>
  <c r="M41" i="120" s="1"/>
  <c r="O10" i="122"/>
  <c r="O31" i="122" s="1"/>
  <c r="O10" i="121"/>
  <c r="O31" i="121" s="1"/>
  <c r="O10" i="119"/>
  <c r="O10" i="118"/>
  <c r="O31" i="118" s="1"/>
  <c r="O10" i="120"/>
  <c r="O31" i="120" s="1"/>
  <c r="S13" i="122"/>
  <c r="S34" i="122" s="1"/>
  <c r="S13" i="121"/>
  <c r="S34" i="121" s="1"/>
  <c r="S13" i="119"/>
  <c r="S13" i="118"/>
  <c r="S34" i="118" s="1"/>
  <c r="S13" i="120"/>
  <c r="S34" i="120" s="1"/>
  <c r="U16" i="122"/>
  <c r="U37" i="122" s="1"/>
  <c r="U16" i="121"/>
  <c r="U37" i="121" s="1"/>
  <c r="U16" i="119"/>
  <c r="U16" i="118"/>
  <c r="U37" i="118" s="1"/>
  <c r="U16" i="120"/>
  <c r="U37" i="120" s="1"/>
  <c r="V16" i="122"/>
  <c r="V37" i="122" s="1"/>
  <c r="V16" i="121"/>
  <c r="V37" i="121" s="1"/>
  <c r="V16" i="119"/>
  <c r="V16" i="118"/>
  <c r="V37" i="118" s="1"/>
  <c r="V16" i="120"/>
  <c r="V37" i="120" s="1"/>
  <c r="S20" i="122"/>
  <c r="S41" i="122" s="1"/>
  <c r="S20" i="121"/>
  <c r="S41" i="121" s="1"/>
  <c r="S20" i="119"/>
  <c r="S20" i="118"/>
  <c r="S41" i="118" s="1"/>
  <c r="S20" i="120"/>
  <c r="S41" i="120" s="1"/>
  <c r="R21" i="122"/>
  <c r="R42" i="122" s="1"/>
  <c r="R21" i="121"/>
  <c r="R42" i="121" s="1"/>
  <c r="R21" i="119"/>
  <c r="R21" i="118"/>
  <c r="R42" i="118" s="1"/>
  <c r="R21" i="120"/>
  <c r="R42" i="120" s="1"/>
  <c r="U19" i="122"/>
  <c r="U40" i="122" s="1"/>
  <c r="U19" i="121"/>
  <c r="U40" i="121" s="1"/>
  <c r="U19" i="119"/>
  <c r="U19" i="118"/>
  <c r="U40" i="118" s="1"/>
  <c r="U19" i="120"/>
  <c r="U40" i="120" s="1"/>
  <c r="V20" i="122"/>
  <c r="V41" i="122" s="1"/>
  <c r="V20" i="121"/>
  <c r="V41" i="121" s="1"/>
  <c r="V20" i="119"/>
  <c r="V20" i="118"/>
  <c r="V41" i="118" s="1"/>
  <c r="V20" i="120"/>
  <c r="V41" i="120" s="1"/>
  <c r="M21" i="122"/>
  <c r="M42" i="122" s="1"/>
  <c r="M21" i="119"/>
  <c r="M21" i="118"/>
  <c r="M42" i="118" s="1"/>
  <c r="M21" i="121"/>
  <c r="M42" i="121" s="1"/>
  <c r="M21" i="120"/>
  <c r="M42" i="120" s="1"/>
  <c r="M19" i="122"/>
  <c r="M40" i="122" s="1"/>
  <c r="M19" i="121"/>
  <c r="M40" i="121" s="1"/>
  <c r="M19" i="119"/>
  <c r="M19" i="118"/>
  <c r="M40" i="118" s="1"/>
  <c r="M19" i="120"/>
  <c r="M40" i="120" s="1"/>
  <c r="F10" i="122"/>
  <c r="F31" i="122" s="1"/>
  <c r="F10" i="121"/>
  <c r="F31" i="121" s="1"/>
  <c r="F10" i="120"/>
  <c r="F31" i="120" s="1"/>
  <c r="F10" i="118"/>
  <c r="F31" i="118" s="1"/>
  <c r="F10" i="119"/>
  <c r="D10" i="122"/>
  <c r="D31" i="122" s="1"/>
  <c r="D10" i="119"/>
  <c r="D10" i="120"/>
  <c r="D31" i="120" s="1"/>
  <c r="D10" i="118"/>
  <c r="D31" i="118" s="1"/>
  <c r="D10" i="121"/>
  <c r="D31" i="121" s="1"/>
  <c r="F16" i="122"/>
  <c r="F37" i="122" s="1"/>
  <c r="F16" i="121"/>
  <c r="F37" i="121" s="1"/>
  <c r="F16" i="120"/>
  <c r="F37" i="120" s="1"/>
  <c r="F16" i="119"/>
  <c r="F16" i="118"/>
  <c r="F37" i="118" s="1"/>
  <c r="H16" i="122"/>
  <c r="H37" i="122" s="1"/>
  <c r="H16" i="121"/>
  <c r="H37" i="121" s="1"/>
  <c r="H16" i="120"/>
  <c r="H37" i="120" s="1"/>
  <c r="H16" i="119"/>
  <c r="H16" i="118"/>
  <c r="H37" i="118" s="1"/>
  <c r="K10" i="122"/>
  <c r="K31" i="122" s="1"/>
  <c r="K10" i="121"/>
  <c r="K31" i="121" s="1"/>
  <c r="K10" i="119"/>
  <c r="K10" i="118"/>
  <c r="K31" i="118" s="1"/>
  <c r="K10" i="120"/>
  <c r="K31" i="120" s="1"/>
  <c r="E21" i="120"/>
  <c r="E42" i="120" s="1"/>
  <c r="E21" i="122"/>
  <c r="E42" i="122" s="1"/>
  <c r="E21" i="121"/>
  <c r="E42" i="121" s="1"/>
  <c r="E21" i="119"/>
  <c r="E21" i="118"/>
  <c r="E42" i="118" s="1"/>
  <c r="J21" i="122"/>
  <c r="J42" i="122" s="1"/>
  <c r="J21" i="120"/>
  <c r="J42" i="120" s="1"/>
  <c r="J21" i="121"/>
  <c r="J42" i="121" s="1"/>
  <c r="J21" i="119"/>
  <c r="J21" i="118"/>
  <c r="J42" i="118" s="1"/>
  <c r="J13" i="122"/>
  <c r="J34" i="122" s="1"/>
  <c r="J13" i="121"/>
  <c r="J34" i="121" s="1"/>
  <c r="J13" i="120"/>
  <c r="J34" i="120" s="1"/>
  <c r="J13" i="119"/>
  <c r="J13" i="118"/>
  <c r="J34" i="118" s="1"/>
  <c r="C13" i="122"/>
  <c r="C34" i="122" s="1"/>
  <c r="C13" i="120"/>
  <c r="C34" i="120" s="1"/>
  <c r="C13" i="121"/>
  <c r="C34" i="121" s="1"/>
  <c r="C13" i="119"/>
  <c r="C13" i="118"/>
  <c r="C34" i="118" s="1"/>
  <c r="G10" i="122"/>
  <c r="G31" i="122" s="1"/>
  <c r="G10" i="121"/>
  <c r="G31" i="121" s="1"/>
  <c r="G10" i="119"/>
  <c r="G10" i="120"/>
  <c r="G31" i="120" s="1"/>
  <c r="G10" i="118"/>
  <c r="G31" i="118" s="1"/>
  <c r="C10" i="122"/>
  <c r="C31" i="122" s="1"/>
  <c r="C10" i="121"/>
  <c r="C31" i="121" s="1"/>
  <c r="C10" i="120"/>
  <c r="C31" i="120" s="1"/>
  <c r="C10" i="119"/>
  <c r="C10" i="118"/>
  <c r="C31" i="118" s="1"/>
  <c r="J16" i="122"/>
  <c r="J37" i="122" s="1"/>
  <c r="J16" i="121"/>
  <c r="J37" i="121" s="1"/>
  <c r="J16" i="120"/>
  <c r="J37" i="120" s="1"/>
  <c r="J16" i="119"/>
  <c r="J16" i="118"/>
  <c r="J37" i="118" s="1"/>
  <c r="L16" i="122"/>
  <c r="L37" i="122" s="1"/>
  <c r="L16" i="121"/>
  <c r="L37" i="121" s="1"/>
  <c r="L16" i="119"/>
  <c r="L16" i="120"/>
  <c r="L37" i="120" s="1"/>
  <c r="L16" i="118"/>
  <c r="L37" i="118" s="1"/>
  <c r="L10" i="122"/>
  <c r="L31" i="122" s="1"/>
  <c r="L10" i="121"/>
  <c r="L31" i="121" s="1"/>
  <c r="L10" i="120"/>
  <c r="L31" i="120" s="1"/>
  <c r="L10" i="119"/>
  <c r="L10" i="118"/>
  <c r="L31" i="118" s="1"/>
  <c r="D21" i="122"/>
  <c r="D42" i="122" s="1"/>
  <c r="D21" i="120"/>
  <c r="D42" i="120" s="1"/>
  <c r="D21" i="121"/>
  <c r="D42" i="121" s="1"/>
  <c r="D21" i="119"/>
  <c r="D21" i="118"/>
  <c r="D42" i="118" s="1"/>
  <c r="F21" i="121"/>
  <c r="F42" i="121" s="1"/>
  <c r="F21" i="122"/>
  <c r="F42" i="122" s="1"/>
  <c r="F21" i="120"/>
  <c r="F42" i="120" s="1"/>
  <c r="F21" i="119"/>
  <c r="F21" i="118"/>
  <c r="F42" i="118" s="1"/>
  <c r="K21" i="122"/>
  <c r="K42" i="122" s="1"/>
  <c r="K21" i="121"/>
  <c r="K42" i="121" s="1"/>
  <c r="K21" i="120"/>
  <c r="K42" i="120" s="1"/>
  <c r="K21" i="118"/>
  <c r="K42" i="118" s="1"/>
  <c r="K21" i="119"/>
  <c r="I20" i="122"/>
  <c r="I41" i="122" s="1"/>
  <c r="I20" i="121"/>
  <c r="I41" i="121" s="1"/>
  <c r="I20" i="120"/>
  <c r="I41" i="120" s="1"/>
  <c r="I20" i="119"/>
  <c r="I20" i="118"/>
  <c r="I41" i="118" s="1"/>
  <c r="G20" i="122"/>
  <c r="G41" i="122" s="1"/>
  <c r="G20" i="121"/>
  <c r="G41" i="121" s="1"/>
  <c r="G20" i="120"/>
  <c r="G41" i="120" s="1"/>
  <c r="G20" i="118"/>
  <c r="G41" i="118" s="1"/>
  <c r="G20" i="119"/>
  <c r="D19" i="122"/>
  <c r="D40" i="122" s="1"/>
  <c r="D19" i="121"/>
  <c r="D40" i="121" s="1"/>
  <c r="D19" i="120"/>
  <c r="D40" i="120" s="1"/>
  <c r="D19" i="119"/>
  <c r="D19" i="118"/>
  <c r="D40" i="118" s="1"/>
  <c r="J19" i="122"/>
  <c r="J40" i="122" s="1"/>
  <c r="J19" i="121"/>
  <c r="J40" i="121" s="1"/>
  <c r="J19" i="119"/>
  <c r="J19" i="118"/>
  <c r="J40" i="118" s="1"/>
  <c r="J19" i="120"/>
  <c r="J40" i="120" s="1"/>
  <c r="F19" i="122"/>
  <c r="F40" i="122" s="1"/>
  <c r="F19" i="121"/>
  <c r="F40" i="121" s="1"/>
  <c r="F19" i="120"/>
  <c r="F40" i="120" s="1"/>
  <c r="F19" i="119"/>
  <c r="F19" i="118"/>
  <c r="F40" i="118" s="1"/>
  <c r="E13" i="122"/>
  <c r="E34" i="122" s="1"/>
  <c r="E13" i="121"/>
  <c r="E34" i="121" s="1"/>
  <c r="E13" i="120"/>
  <c r="E34" i="120" s="1"/>
  <c r="E13" i="119"/>
  <c r="E13" i="118"/>
  <c r="E34" i="118" s="1"/>
  <c r="D13" i="122"/>
  <c r="D34" i="122" s="1"/>
  <c r="D13" i="121"/>
  <c r="D34" i="121" s="1"/>
  <c r="D13" i="120"/>
  <c r="D34" i="120" s="1"/>
  <c r="D13" i="118"/>
  <c r="D34" i="118" s="1"/>
  <c r="D13" i="119"/>
  <c r="E16" i="122"/>
  <c r="E37" i="122" s="1"/>
  <c r="E16" i="121"/>
  <c r="E37" i="121" s="1"/>
  <c r="E16" i="120"/>
  <c r="E37" i="120" s="1"/>
  <c r="E16" i="119"/>
  <c r="E16" i="118"/>
  <c r="E37" i="118" s="1"/>
  <c r="F13" i="122"/>
  <c r="F34" i="122" s="1"/>
  <c r="F13" i="121"/>
  <c r="F34" i="121" s="1"/>
  <c r="F13" i="120"/>
  <c r="F34" i="120" s="1"/>
  <c r="F13" i="119"/>
  <c r="F13" i="118"/>
  <c r="F34" i="118" s="1"/>
  <c r="E20" i="122"/>
  <c r="E41" i="122" s="1"/>
  <c r="E20" i="120"/>
  <c r="E41" i="120" s="1"/>
  <c r="E20" i="119"/>
  <c r="E20" i="121"/>
  <c r="E41" i="121" s="1"/>
  <c r="E20" i="118"/>
  <c r="E41" i="118" s="1"/>
  <c r="L20" i="122"/>
  <c r="L41" i="122" s="1"/>
  <c r="L20" i="121"/>
  <c r="L41" i="121" s="1"/>
  <c r="L20" i="118"/>
  <c r="L41" i="118" s="1"/>
  <c r="L20" i="120"/>
  <c r="L41" i="120" s="1"/>
  <c r="L20" i="119"/>
  <c r="H21" i="122"/>
  <c r="H42" i="122" s="1"/>
  <c r="H21" i="121"/>
  <c r="H42" i="121" s="1"/>
  <c r="H21" i="119"/>
  <c r="H21" i="120"/>
  <c r="H42" i="120" s="1"/>
  <c r="H21" i="118"/>
  <c r="H42" i="118" s="1"/>
  <c r="I21" i="122"/>
  <c r="I42" i="122" s="1"/>
  <c r="I21" i="120"/>
  <c r="I42" i="120" s="1"/>
  <c r="I21" i="121"/>
  <c r="I42" i="121" s="1"/>
  <c r="I21" i="119"/>
  <c r="I21" i="118"/>
  <c r="I42" i="118" s="1"/>
  <c r="G21" i="122"/>
  <c r="G42" i="122" s="1"/>
  <c r="G21" i="121"/>
  <c r="G42" i="121" s="1"/>
  <c r="G21" i="120"/>
  <c r="G42" i="120" s="1"/>
  <c r="G21" i="118"/>
  <c r="G42" i="118" s="1"/>
  <c r="G21" i="119"/>
  <c r="C19" i="122"/>
  <c r="C40" i="122" s="1"/>
  <c r="C19" i="121"/>
  <c r="C40" i="121" s="1"/>
  <c r="C19" i="120"/>
  <c r="C40" i="120" s="1"/>
  <c r="C19" i="119"/>
  <c r="C19" i="118"/>
  <c r="C40" i="118" s="1"/>
  <c r="E19" i="122"/>
  <c r="E40" i="122" s="1"/>
  <c r="E19" i="121"/>
  <c r="E40" i="121" s="1"/>
  <c r="E19" i="120"/>
  <c r="E40" i="120" s="1"/>
  <c r="E19" i="118"/>
  <c r="E40" i="118" s="1"/>
  <c r="E19" i="119"/>
  <c r="G19" i="122"/>
  <c r="G40" i="122" s="1"/>
  <c r="G19" i="120"/>
  <c r="G40" i="120" s="1"/>
  <c r="G19" i="121"/>
  <c r="G40" i="121" s="1"/>
  <c r="G19" i="119"/>
  <c r="G19" i="118"/>
  <c r="G40" i="118" s="1"/>
  <c r="I10" i="122"/>
  <c r="I31" i="122" s="1"/>
  <c r="I10" i="121"/>
  <c r="I31" i="121" s="1"/>
  <c r="I10" i="119"/>
  <c r="I10" i="118"/>
  <c r="I31" i="118" s="1"/>
  <c r="I10" i="120"/>
  <c r="I31" i="120" s="1"/>
  <c r="K16" i="122"/>
  <c r="K37" i="122" s="1"/>
  <c r="K16" i="121"/>
  <c r="K37" i="121" s="1"/>
  <c r="K16" i="120"/>
  <c r="K37" i="120" s="1"/>
  <c r="K16" i="118"/>
  <c r="K37" i="118" s="1"/>
  <c r="K16" i="119"/>
  <c r="K13" i="122"/>
  <c r="K34" i="122" s="1"/>
  <c r="K13" i="120"/>
  <c r="K34" i="120" s="1"/>
  <c r="K13" i="121"/>
  <c r="K34" i="121" s="1"/>
  <c r="K13" i="119"/>
  <c r="K13" i="118"/>
  <c r="K34" i="118" s="1"/>
  <c r="H20" i="122"/>
  <c r="H41" i="122" s="1"/>
  <c r="H20" i="121"/>
  <c r="H41" i="121" s="1"/>
  <c r="H20" i="120"/>
  <c r="H41" i="120" s="1"/>
  <c r="H20" i="118"/>
  <c r="H41" i="118" s="1"/>
  <c r="H20" i="119"/>
  <c r="C20" i="122"/>
  <c r="C41" i="122" s="1"/>
  <c r="C20" i="121"/>
  <c r="C41" i="121" s="1"/>
  <c r="C20" i="120"/>
  <c r="C41" i="120" s="1"/>
  <c r="C20" i="119"/>
  <c r="C20" i="118"/>
  <c r="C41" i="118" s="1"/>
  <c r="L19" i="122"/>
  <c r="L40" i="122" s="1"/>
  <c r="L19" i="121"/>
  <c r="L40" i="121" s="1"/>
  <c r="L19" i="120"/>
  <c r="L40" i="120" s="1"/>
  <c r="L19" i="119"/>
  <c r="L19" i="118"/>
  <c r="L40" i="118" s="1"/>
  <c r="K19" i="122"/>
  <c r="K40" i="122" s="1"/>
  <c r="K19" i="121"/>
  <c r="K40" i="121" s="1"/>
  <c r="K19" i="120"/>
  <c r="K40" i="120" s="1"/>
  <c r="K19" i="119"/>
  <c r="K19" i="118"/>
  <c r="K40" i="118" s="1"/>
  <c r="C16" i="121"/>
  <c r="C37" i="121" s="1"/>
  <c r="C16" i="120"/>
  <c r="C37" i="120" s="1"/>
  <c r="C16" i="122"/>
  <c r="C37" i="122" s="1"/>
  <c r="C16" i="118"/>
  <c r="C37" i="118" s="1"/>
  <c r="C16" i="119"/>
  <c r="H10" i="122"/>
  <c r="H31" i="122" s="1"/>
  <c r="H10" i="121"/>
  <c r="H31" i="121" s="1"/>
  <c r="H10" i="120"/>
  <c r="H31" i="120" s="1"/>
  <c r="H10" i="119"/>
  <c r="H10" i="118"/>
  <c r="H31" i="118" s="1"/>
  <c r="I13" i="122"/>
  <c r="I34" i="122" s="1"/>
  <c r="I13" i="121"/>
  <c r="I34" i="121" s="1"/>
  <c r="I13" i="119"/>
  <c r="I13" i="120"/>
  <c r="I34" i="120" s="1"/>
  <c r="I13" i="118"/>
  <c r="I34" i="118" s="1"/>
  <c r="D16" i="122"/>
  <c r="D37" i="122" s="1"/>
  <c r="D16" i="121"/>
  <c r="D37" i="121" s="1"/>
  <c r="D16" i="120"/>
  <c r="D37" i="120" s="1"/>
  <c r="D16" i="119"/>
  <c r="D16" i="118"/>
  <c r="D37" i="118" s="1"/>
  <c r="I16" i="122"/>
  <c r="I37" i="122" s="1"/>
  <c r="I16" i="120"/>
  <c r="I37" i="120" s="1"/>
  <c r="I16" i="121"/>
  <c r="I37" i="121" s="1"/>
  <c r="I16" i="119"/>
  <c r="I16" i="118"/>
  <c r="I37" i="118" s="1"/>
  <c r="L21" i="122"/>
  <c r="L42" i="122" s="1"/>
  <c r="L21" i="121"/>
  <c r="L42" i="121" s="1"/>
  <c r="L21" i="119"/>
  <c r="L21" i="120"/>
  <c r="L42" i="120" s="1"/>
  <c r="L21" i="118"/>
  <c r="L42" i="118" s="1"/>
  <c r="E10" i="122"/>
  <c r="E31" i="122" s="1"/>
  <c r="E10" i="120"/>
  <c r="E31" i="120" s="1"/>
  <c r="E10" i="119"/>
  <c r="E10" i="118"/>
  <c r="E31" i="118" s="1"/>
  <c r="E10" i="121"/>
  <c r="E31" i="121" s="1"/>
  <c r="J10" i="122"/>
  <c r="J31" i="122" s="1"/>
  <c r="J10" i="121"/>
  <c r="J31" i="121" s="1"/>
  <c r="J10" i="120"/>
  <c r="J31" i="120" s="1"/>
  <c r="J10" i="119"/>
  <c r="J10" i="118"/>
  <c r="J31" i="118" s="1"/>
  <c r="H13" i="122"/>
  <c r="H34" i="122" s="1"/>
  <c r="H13" i="121"/>
  <c r="H34" i="121" s="1"/>
  <c r="H13" i="120"/>
  <c r="H34" i="120" s="1"/>
  <c r="H13" i="119"/>
  <c r="H13" i="118"/>
  <c r="H34" i="118" s="1"/>
  <c r="G13" i="122"/>
  <c r="G34" i="122" s="1"/>
  <c r="G13" i="121"/>
  <c r="G34" i="121" s="1"/>
  <c r="G13" i="120"/>
  <c r="G34" i="120" s="1"/>
  <c r="G13" i="118"/>
  <c r="G34" i="118" s="1"/>
  <c r="G13" i="119"/>
  <c r="G16" i="122"/>
  <c r="G37" i="122" s="1"/>
  <c r="G16" i="121"/>
  <c r="G37" i="121" s="1"/>
  <c r="G16" i="118"/>
  <c r="G37" i="118" s="1"/>
  <c r="G16" i="119"/>
  <c r="G16" i="120"/>
  <c r="G37" i="120" s="1"/>
  <c r="L13" i="122"/>
  <c r="L34" i="122" s="1"/>
  <c r="L13" i="121"/>
  <c r="L34" i="121" s="1"/>
  <c r="L13" i="120"/>
  <c r="L34" i="120" s="1"/>
  <c r="L13" i="119"/>
  <c r="L13" i="118"/>
  <c r="L34" i="118" s="1"/>
  <c r="D20" i="121"/>
  <c r="D41" i="121" s="1"/>
  <c r="D20" i="122"/>
  <c r="D41" i="122" s="1"/>
  <c r="D20" i="120"/>
  <c r="D41" i="120" s="1"/>
  <c r="D20" i="118"/>
  <c r="D41" i="118" s="1"/>
  <c r="D20" i="119"/>
  <c r="F20" i="122"/>
  <c r="F41" i="122" s="1"/>
  <c r="F20" i="120"/>
  <c r="F41" i="120" s="1"/>
  <c r="F20" i="119"/>
  <c r="F20" i="118"/>
  <c r="F41" i="118" s="1"/>
  <c r="F20" i="121"/>
  <c r="F41" i="121" s="1"/>
  <c r="J20" i="122"/>
  <c r="J41" i="122" s="1"/>
  <c r="J20" i="121"/>
  <c r="J41" i="121" s="1"/>
  <c r="J20" i="120"/>
  <c r="J41" i="120" s="1"/>
  <c r="J20" i="119"/>
  <c r="J20" i="118"/>
  <c r="J41" i="118" s="1"/>
  <c r="K20" i="122"/>
  <c r="K41" i="122" s="1"/>
  <c r="K20" i="121"/>
  <c r="K41" i="121" s="1"/>
  <c r="K20" i="120"/>
  <c r="K41" i="120" s="1"/>
  <c r="K20" i="119"/>
  <c r="K20" i="118"/>
  <c r="K41" i="118" s="1"/>
  <c r="C21" i="122"/>
  <c r="C42" i="122" s="1"/>
  <c r="C21" i="121"/>
  <c r="C42" i="121" s="1"/>
  <c r="C21" i="118"/>
  <c r="C42" i="118" s="1"/>
  <c r="C21" i="119"/>
  <c r="C21" i="120"/>
  <c r="C42" i="120" s="1"/>
  <c r="H19" i="122"/>
  <c r="H40" i="122" s="1"/>
  <c r="H19" i="121"/>
  <c r="H40" i="121" s="1"/>
  <c r="H19" i="120"/>
  <c r="H40" i="120" s="1"/>
  <c r="H19" i="118"/>
  <c r="H40" i="118" s="1"/>
  <c r="H19" i="119"/>
  <c r="I19" i="122"/>
  <c r="I40" i="122" s="1"/>
  <c r="I19" i="121"/>
  <c r="I40" i="121" s="1"/>
  <c r="I19" i="118"/>
  <c r="I40" i="118" s="1"/>
  <c r="I19" i="120"/>
  <c r="I40" i="120" s="1"/>
  <c r="I19" i="119"/>
  <c r="B27" i="113"/>
  <c r="B27" i="114"/>
  <c r="B27" i="116"/>
  <c r="B30" i="116" l="1"/>
  <c r="B30" i="113"/>
  <c r="B30" i="114"/>
  <c r="B28" i="116"/>
  <c r="B28" i="113"/>
  <c r="B28" i="114"/>
  <c r="B36" i="116"/>
  <c r="B36" i="113"/>
  <c r="B36" i="114"/>
  <c r="B33" i="113"/>
  <c r="B33" i="114"/>
  <c r="B33" i="116"/>
  <c r="B39" i="113"/>
  <c r="B39" i="114"/>
  <c r="B39" i="116"/>
  <c r="B34" i="116" l="1"/>
  <c r="B34" i="113"/>
  <c r="B34" i="114"/>
  <c r="B40" i="116"/>
  <c r="B40" i="113"/>
  <c r="B40" i="114"/>
  <c r="B31" i="114"/>
  <c r="B31" i="116"/>
  <c r="B31" i="113"/>
  <c r="B37" i="114"/>
  <c r="B37" i="116"/>
  <c r="B37" i="113"/>
  <c r="B41" i="116" l="1"/>
  <c r="B41" i="113"/>
  <c r="B41" i="114"/>
  <c r="B42" i="114" l="1"/>
  <c r="B42" i="116"/>
  <c r="B42" i="113"/>
  <c r="BE3" i="99" l="1"/>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M24" i="107"/>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AS6" i="99" l="1"/>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AG6" i="99" l="1"/>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AH12" i="99" l="1"/>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I19" i="99" l="1"/>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A19" i="99" l="1"/>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AF21" i="98" l="1"/>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B4" i="41" l="1"/>
  <c r="C4" i="41"/>
  <c r="B5" i="41"/>
  <c r="C5" i="41"/>
  <c r="E19" i="47" l="1"/>
  <c r="D19" i="47"/>
  <c r="C19" i="47"/>
  <c r="D8" i="47" l="1"/>
  <c r="D11" i="47"/>
  <c r="D14" i="47"/>
  <c r="C8" i="47"/>
  <c r="C14" i="47"/>
  <c r="C11" i="47"/>
  <c r="E8" i="47"/>
  <c r="E14" i="47"/>
  <c r="E11" i="47"/>
  <c r="C6" i="50"/>
  <c r="C6" i="61"/>
  <c r="C7" i="41"/>
  <c r="B7" i="41"/>
  <c r="C34" i="44"/>
  <c r="AF34" i="44" l="1"/>
  <c r="C4" i="44"/>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C19" i="44"/>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M13" i="44"/>
  <c r="M28" i="44" s="1"/>
  <c r="Z8" i="44"/>
  <c r="Z23" i="44" s="1"/>
  <c r="Y8" i="44"/>
  <c r="L13" i="44"/>
  <c r="L28" i="44" s="1"/>
  <c r="AB7" i="44"/>
  <c r="AB22" i="44" s="1"/>
  <c r="T7" i="44"/>
  <c r="T22" i="44" s="1"/>
  <c r="L7" i="44"/>
  <c r="L22" i="44" s="1"/>
  <c r="AA7" i="44"/>
  <c r="AA22" i="44" s="1"/>
  <c r="S7" i="44"/>
  <c r="S22" i="44" s="1"/>
  <c r="K7" i="44"/>
  <c r="K22" i="44" s="1"/>
  <c r="T8" i="44"/>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X23" i="44" l="1"/>
  <c r="T23" i="44"/>
  <c r="Y23" i="44"/>
  <c r="N11" i="44"/>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4" i="40" l="1"/>
  <c r="C4" i="39" s="1"/>
  <c r="C18" i="39" s="1"/>
  <c r="D4" i="40"/>
  <c r="D4" i="39" s="1"/>
  <c r="D18" i="39" s="1"/>
  <c r="E4" i="40"/>
  <c r="E4" i="39" s="1"/>
  <c r="E18" i="39" s="1"/>
  <c r="C5" i="40"/>
  <c r="C5" i="39" s="1"/>
  <c r="C19" i="39" s="1"/>
  <c r="D5" i="40"/>
  <c r="D5" i="39" s="1"/>
  <c r="D19" i="39" s="1"/>
  <c r="E5" i="40"/>
  <c r="E19" i="40" s="1"/>
  <c r="C3" i="60"/>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D19" i="40" l="1"/>
  <c r="C19" i="40"/>
  <c r="E18" i="40"/>
  <c r="C18" i="40"/>
  <c r="D18" i="40"/>
  <c r="E5" i="39"/>
  <c r="E19" i="39" s="1"/>
  <c r="E6" i="49" l="1"/>
  <c r="E21" i="49" s="1"/>
  <c r="E7" i="40"/>
  <c r="E6" i="59"/>
  <c r="E21" i="59" s="1"/>
  <c r="E6" i="60"/>
  <c r="E21" i="60" s="1"/>
  <c r="E7" i="32"/>
  <c r="E22" i="32" s="1"/>
  <c r="E6" i="48"/>
  <c r="E21" i="48" s="1"/>
  <c r="D7" i="40"/>
  <c r="D6" i="59"/>
  <c r="D21" i="59" s="1"/>
  <c r="D6" i="60"/>
  <c r="D21" i="60" s="1"/>
  <c r="D7" i="32"/>
  <c r="D22" i="32" s="1"/>
  <c r="D6" i="48"/>
  <c r="D21" i="48" s="1"/>
  <c r="D6" i="49"/>
  <c r="D21" i="49" s="1"/>
  <c r="C7" i="40"/>
  <c r="C6" i="59"/>
  <c r="C21" i="59" s="1"/>
  <c r="C6" i="60"/>
  <c r="C21" i="60" s="1"/>
  <c r="C6" i="49"/>
  <c r="C21" i="49" s="1"/>
  <c r="C7" i="32"/>
  <c r="C22" i="32" s="1"/>
  <c r="C6" i="48"/>
  <c r="C21" i="48" s="1"/>
  <c r="B3" i="60"/>
  <c r="B18" i="60" s="1"/>
  <c r="B4" i="60"/>
  <c r="B19" i="60" s="1"/>
  <c r="B4" i="32"/>
  <c r="B19" i="32" s="1"/>
  <c r="B5" i="32"/>
  <c r="B20" i="32" s="1"/>
  <c r="C7" i="49" l="1"/>
  <c r="C22" i="49" s="1"/>
  <c r="C8" i="40"/>
  <c r="C7" i="59"/>
  <c r="C22" i="59" s="1"/>
  <c r="C7" i="60"/>
  <c r="C22" i="60" s="1"/>
  <c r="C8" i="32"/>
  <c r="C23" i="32" s="1"/>
  <c r="C7" i="48"/>
  <c r="C22" i="48" s="1"/>
  <c r="E13" i="60"/>
  <c r="E28" i="60" s="1"/>
  <c r="E14" i="40"/>
  <c r="E13" i="59"/>
  <c r="E28" i="59" s="1"/>
  <c r="E14" i="32"/>
  <c r="E29" i="32" s="1"/>
  <c r="E13" i="49"/>
  <c r="E28" i="49" s="1"/>
  <c r="E13" i="48"/>
  <c r="E28" i="48" s="1"/>
  <c r="D21" i="40"/>
  <c r="D7" i="39"/>
  <c r="D21" i="39" s="1"/>
  <c r="C14" i="40"/>
  <c r="C13" i="49"/>
  <c r="C28" i="49" s="1"/>
  <c r="C13" i="59"/>
  <c r="C28" i="59" s="1"/>
  <c r="C14" i="32"/>
  <c r="C29" i="32" s="1"/>
  <c r="C13" i="48"/>
  <c r="C28" i="48" s="1"/>
  <c r="C13" i="60"/>
  <c r="C28" i="60" s="1"/>
  <c r="C15" i="60"/>
  <c r="C30" i="60" s="1"/>
  <c r="C16" i="40"/>
  <c r="C15" i="49"/>
  <c r="C30" i="49" s="1"/>
  <c r="C15" i="48"/>
  <c r="C30" i="48" s="1"/>
  <c r="C15" i="59"/>
  <c r="C30" i="59" s="1"/>
  <c r="C16" i="32"/>
  <c r="C31" i="32" s="1"/>
  <c r="D10" i="40"/>
  <c r="D9" i="59"/>
  <c r="D24" i="59" s="1"/>
  <c r="D9" i="60"/>
  <c r="D24" i="60" s="1"/>
  <c r="D9" i="49"/>
  <c r="D24" i="49" s="1"/>
  <c r="D9" i="48"/>
  <c r="D24" i="48" s="1"/>
  <c r="D10" i="32"/>
  <c r="D25" i="32" s="1"/>
  <c r="E7" i="60"/>
  <c r="E22" i="60" s="1"/>
  <c r="E7" i="49"/>
  <c r="E22" i="49" s="1"/>
  <c r="E8" i="40"/>
  <c r="E7" i="48"/>
  <c r="E22" i="48" s="1"/>
  <c r="E7" i="59"/>
  <c r="E22" i="59" s="1"/>
  <c r="E8" i="32"/>
  <c r="E23" i="32" s="1"/>
  <c r="D12" i="59"/>
  <c r="D27" i="59" s="1"/>
  <c r="D13" i="40"/>
  <c r="D12" i="60"/>
  <c r="D27" i="60" s="1"/>
  <c r="D13" i="32"/>
  <c r="D28" i="32" s="1"/>
  <c r="D12" i="49"/>
  <c r="D27" i="49" s="1"/>
  <c r="D12" i="48"/>
  <c r="D27" i="48" s="1"/>
  <c r="D7" i="60"/>
  <c r="D22" i="60" s="1"/>
  <c r="D7" i="49"/>
  <c r="D22" i="49" s="1"/>
  <c r="D8" i="40"/>
  <c r="D7" i="59"/>
  <c r="D22" i="59" s="1"/>
  <c r="D8" i="32"/>
  <c r="D23" i="32" s="1"/>
  <c r="D7" i="48"/>
  <c r="D22" i="48" s="1"/>
  <c r="C21" i="40"/>
  <c r="C7" i="39"/>
  <c r="C21" i="39" s="1"/>
  <c r="E21" i="40"/>
  <c r="E7" i="39"/>
  <c r="E21" i="39" s="1"/>
  <c r="C12" i="59"/>
  <c r="C27" i="59" s="1"/>
  <c r="C13" i="40"/>
  <c r="C12" i="60"/>
  <c r="C27" i="60" s="1"/>
  <c r="C12" i="49"/>
  <c r="C27" i="49" s="1"/>
  <c r="C13" i="32"/>
  <c r="C28" i="32" s="1"/>
  <c r="C12" i="48"/>
  <c r="C27" i="48" s="1"/>
  <c r="E10" i="40"/>
  <c r="E9" i="59"/>
  <c r="E24" i="59" s="1"/>
  <c r="E9" i="60"/>
  <c r="E24" i="60" s="1"/>
  <c r="E9" i="49"/>
  <c r="E24" i="49" s="1"/>
  <c r="E9" i="48"/>
  <c r="E24" i="48" s="1"/>
  <c r="E10" i="32"/>
  <c r="E25" i="32" s="1"/>
  <c r="C9" i="60"/>
  <c r="C24" i="60" s="1"/>
  <c r="C9" i="49"/>
  <c r="C24" i="49" s="1"/>
  <c r="C10" i="40"/>
  <c r="C9" i="59"/>
  <c r="C24" i="59" s="1"/>
  <c r="C10" i="32"/>
  <c r="C25" i="32" s="1"/>
  <c r="C9" i="48"/>
  <c r="C24" i="48" s="1"/>
  <c r="E15" i="59"/>
  <c r="E30" i="59" s="1"/>
  <c r="E15" i="60"/>
  <c r="E30" i="60" s="1"/>
  <c r="E15" i="49"/>
  <c r="E30" i="49" s="1"/>
  <c r="E16" i="40"/>
  <c r="E15" i="48"/>
  <c r="E30" i="48" s="1"/>
  <c r="E16" i="32"/>
  <c r="E31" i="32" s="1"/>
  <c r="E12" i="49"/>
  <c r="E27" i="49" s="1"/>
  <c r="E12" i="59"/>
  <c r="E27" i="59" s="1"/>
  <c r="E13" i="40"/>
  <c r="E13" i="32"/>
  <c r="E28" i="32" s="1"/>
  <c r="E12" i="60"/>
  <c r="E27" i="60" s="1"/>
  <c r="E12" i="48"/>
  <c r="E27" i="48" s="1"/>
  <c r="B4" i="40"/>
  <c r="B18" i="40" s="1"/>
  <c r="B5" i="40"/>
  <c r="B19" i="40" s="1"/>
  <c r="D13" i="60" l="1"/>
  <c r="D28" i="60" s="1"/>
  <c r="D14" i="40"/>
  <c r="D13" i="49"/>
  <c r="D28" i="49" s="1"/>
  <c r="D13" i="59"/>
  <c r="D28" i="59" s="1"/>
  <c r="D14" i="32"/>
  <c r="D29" i="32" s="1"/>
  <c r="D13" i="48"/>
  <c r="D28" i="48" s="1"/>
  <c r="D15" i="59"/>
  <c r="D30" i="59" s="1"/>
  <c r="D15" i="60"/>
  <c r="D30" i="60" s="1"/>
  <c r="D15" i="49"/>
  <c r="D30" i="49" s="1"/>
  <c r="D16" i="40"/>
  <c r="D15" i="48"/>
  <c r="D30" i="48" s="1"/>
  <c r="D16" i="32"/>
  <c r="D31" i="32" s="1"/>
  <c r="E24" i="40"/>
  <c r="E10" i="39"/>
  <c r="E24" i="39" s="1"/>
  <c r="D13" i="39"/>
  <c r="D27" i="39" s="1"/>
  <c r="D27" i="40"/>
  <c r="E30" i="40"/>
  <c r="E16" i="39"/>
  <c r="E30" i="39" s="1"/>
  <c r="E10" i="59"/>
  <c r="E25" i="59" s="1"/>
  <c r="E11" i="40"/>
  <c r="E10" i="60"/>
  <c r="E25" i="60" s="1"/>
  <c r="E10" i="49"/>
  <c r="E25" i="49" s="1"/>
  <c r="E11" i="32"/>
  <c r="E26" i="32" s="1"/>
  <c r="E10" i="48"/>
  <c r="E25" i="48" s="1"/>
  <c r="C13" i="39"/>
  <c r="C27" i="39" s="1"/>
  <c r="C27" i="40"/>
  <c r="E22" i="40"/>
  <c r="E8" i="39"/>
  <c r="E22" i="39" s="1"/>
  <c r="D10" i="39"/>
  <c r="D24" i="39" s="1"/>
  <c r="D24" i="40"/>
  <c r="F6" i="60"/>
  <c r="F21" i="60" s="1"/>
  <c r="F6" i="49"/>
  <c r="F21" i="49" s="1"/>
  <c r="F6" i="59"/>
  <c r="F21" i="59" s="1"/>
  <c r="F7" i="32"/>
  <c r="F22" i="32" s="1"/>
  <c r="F6" i="48"/>
  <c r="F21" i="48" s="1"/>
  <c r="D8" i="39"/>
  <c r="D22" i="39" s="1"/>
  <c r="D22" i="40"/>
  <c r="D10" i="59"/>
  <c r="D25" i="59" s="1"/>
  <c r="D11" i="40"/>
  <c r="D10" i="60"/>
  <c r="D25" i="60" s="1"/>
  <c r="D10" i="49"/>
  <c r="D25" i="49" s="1"/>
  <c r="D11" i="32"/>
  <c r="D26" i="32" s="1"/>
  <c r="D10" i="48"/>
  <c r="D25" i="48" s="1"/>
  <c r="C14" i="39"/>
  <c r="C28" i="39" s="1"/>
  <c r="C28" i="40"/>
  <c r="C8" i="39"/>
  <c r="C22" i="39" s="1"/>
  <c r="C22" i="40"/>
  <c r="E28" i="40"/>
  <c r="E14" i="39"/>
  <c r="E28" i="39" s="1"/>
  <c r="C30" i="40"/>
  <c r="C16" i="39"/>
  <c r="C30" i="39" s="1"/>
  <c r="C10" i="39"/>
  <c r="C24" i="39" s="1"/>
  <c r="C24" i="40"/>
  <c r="E13" i="39"/>
  <c r="E27" i="39" s="1"/>
  <c r="E27" i="40"/>
  <c r="C10" i="59"/>
  <c r="C25" i="59" s="1"/>
  <c r="C11" i="40"/>
  <c r="C10" i="60"/>
  <c r="C25" i="60" s="1"/>
  <c r="C10" i="49"/>
  <c r="C25" i="49" s="1"/>
  <c r="C10" i="48"/>
  <c r="C25" i="48" s="1"/>
  <c r="C11" i="32"/>
  <c r="C26" i="32" s="1"/>
  <c r="B7" i="32"/>
  <c r="B22" i="32" s="1"/>
  <c r="B6" i="60"/>
  <c r="B21" i="60" s="1"/>
  <c r="B8" i="40"/>
  <c r="B22" i="40" s="1"/>
  <c r="B7" i="40"/>
  <c r="B21" i="40" s="1"/>
  <c r="B10" i="40"/>
  <c r="B24" i="40" s="1"/>
  <c r="D4" i="46"/>
  <c r="D19" i="46" s="1"/>
  <c r="E4" i="53"/>
  <c r="E19" i="53" s="1"/>
  <c r="B5" i="53"/>
  <c r="B20" i="53" s="1"/>
  <c r="E25" i="40" l="1"/>
  <c r="E11" i="39"/>
  <c r="E25" i="39" s="1"/>
  <c r="D30" i="40"/>
  <c r="D16" i="39"/>
  <c r="D30" i="39" s="1"/>
  <c r="D14" i="39"/>
  <c r="D28" i="39" s="1"/>
  <c r="D28" i="40"/>
  <c r="F7" i="59"/>
  <c r="F22" i="59" s="1"/>
  <c r="F7" i="60"/>
  <c r="F22" i="60" s="1"/>
  <c r="F7" i="49"/>
  <c r="F22" i="49" s="1"/>
  <c r="F7" i="48"/>
  <c r="F22" i="48" s="1"/>
  <c r="F8" i="32"/>
  <c r="F23" i="32" s="1"/>
  <c r="F9" i="59"/>
  <c r="F24" i="59" s="1"/>
  <c r="F9" i="60"/>
  <c r="F24" i="60" s="1"/>
  <c r="F9" i="49"/>
  <c r="F24" i="49" s="1"/>
  <c r="F10" i="32"/>
  <c r="F25" i="32" s="1"/>
  <c r="F9" i="48"/>
  <c r="F24" i="48" s="1"/>
  <c r="C25" i="40"/>
  <c r="C11" i="39"/>
  <c r="C25" i="39" s="1"/>
  <c r="D25" i="40"/>
  <c r="D11" i="39"/>
  <c r="D25" i="39" s="1"/>
  <c r="F12" i="60"/>
  <c r="F27" i="60" s="1"/>
  <c r="F12" i="49"/>
  <c r="F27" i="49" s="1"/>
  <c r="F12" i="59"/>
  <c r="F27" i="59" s="1"/>
  <c r="F13" i="32"/>
  <c r="F28" i="32" s="1"/>
  <c r="F12" i="48"/>
  <c r="F27" i="48" s="1"/>
  <c r="B14" i="40"/>
  <c r="B28" i="40" s="1"/>
  <c r="B16" i="32"/>
  <c r="B31" i="32" s="1"/>
  <c r="B15" i="60"/>
  <c r="B30" i="60" s="1"/>
  <c r="B7" i="60"/>
  <c r="B22" i="60" s="1"/>
  <c r="B8" i="32"/>
  <c r="B23" i="32" s="1"/>
  <c r="B10" i="32"/>
  <c r="B25" i="32" s="1"/>
  <c r="B9" i="60"/>
  <c r="B24" i="60" s="1"/>
  <c r="B13" i="40"/>
  <c r="B27" i="40" s="1"/>
  <c r="B13" i="32"/>
  <c r="B28" i="32" s="1"/>
  <c r="B12" i="60"/>
  <c r="B27" i="60" s="1"/>
  <c r="B16" i="40"/>
  <c r="B30" i="4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11" i="40"/>
  <c r="B25" i="40"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5" i="39"/>
  <c r="B19" i="39" s="1"/>
  <c r="B4" i="39" l="1"/>
  <c r="B18" i="39" s="1"/>
  <c r="B7" i="39" l="1"/>
  <c r="B21" i="39"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B8" i="39"/>
  <c r="B22" i="39" s="1"/>
  <c r="B10" i="39"/>
  <c r="B24" i="39" s="1"/>
  <c r="B13" i="39"/>
  <c r="B27" i="39" s="1"/>
  <c r="B16" i="39" l="1"/>
  <c r="B30" i="39" s="1"/>
  <c r="B11" i="39"/>
  <c r="B25" i="39" s="1"/>
  <c r="B14" i="39"/>
  <c r="B28" i="3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27" i="13" s="1"/>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Z10" i="9" s="1"/>
  <c r="BZ26" i="9" s="1"/>
  <c r="BO10" i="27"/>
  <c r="BO25" i="27" s="1"/>
  <c r="AH13" i="29"/>
  <c r="AH29" i="29" s="1"/>
  <c r="BG13" i="17"/>
  <c r="BG28" i="17"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33" i="18"/>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31" i="13" s="1"/>
  <c r="BJ13" i="18"/>
  <c r="BL13" i="13"/>
  <c r="BL13" i="18"/>
  <c r="CE13" i="13"/>
  <c r="CE31" i="13" s="1"/>
  <c r="CE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AD11" i="26"/>
  <c r="AE17" i="26"/>
  <c r="BS34" i="13"/>
  <c r="BT34" i="13"/>
  <c r="BS30" i="13"/>
  <c r="BK31" i="13"/>
  <c r="BM30" i="13"/>
  <c r="CA34" i="13"/>
  <c r="BZ30" i="13"/>
  <c r="AC11" i="26"/>
  <c r="AB13" i="26"/>
  <c r="AC13" i="26"/>
  <c r="BB11" i="17"/>
  <c r="BB26" i="17" s="1"/>
  <c r="BB11" i="27"/>
  <c r="BB10" i="9"/>
  <c r="BB29" i="9" s="1"/>
  <c r="BB13" i="18"/>
  <c r="AC17" i="26"/>
  <c r="BZ13" i="18" l="1"/>
  <c r="BZ13" i="13"/>
  <c r="AG14" i="36"/>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24" i="13" s="1"/>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C10" i="41"/>
  <c r="C13" i="41"/>
  <c r="C8" i="4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C11" i="41"/>
  <c r="C14" i="41"/>
  <c r="C16" i="4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3" i="41" l="1"/>
  <c r="B10" i="41"/>
  <c r="B8" i="41"/>
  <c r="B14" i="63"/>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B14" i="41" l="1"/>
  <c r="B16" i="41"/>
  <c r="B11" i="41"/>
  <c r="J6" i="59"/>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<sst xmlns="http://schemas.openxmlformats.org/spreadsheetml/2006/main" count="135506" uniqueCount="452">
  <si>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</si>
  <si>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</si>
  <si>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</si>
  <si>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</si>
  <si>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</si>
  <si>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</si>
  <si>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</si>
  <si>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</si>
  <si>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</si>
  <si>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</si>
  <si>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</si>
  <si>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</si>
  <si>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</si>
  <si>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</si>
  <si>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</si>
  <si>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</si>
  <si>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</si>
  <si>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</si>
  <si>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</si>
  <si>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</si>
  <si>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</si>
  <si>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</si>
  <si>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</si>
  <si>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</si>
  <si>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</si>
  <si>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</si>
  <si>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</si>
  <si>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</si>
  <si>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</si>
  <si>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</si>
  <si>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</si>
  <si>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</si>
  <si>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</si>
  <si>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</si>
  <si>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</si>
  <si>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</si>
  <si>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</si>
  <si>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</si>
  <si>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</si>
  <si>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</si>
  <si>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</si>
  <si>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</si>
  <si>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</si>
  <si>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</si>
  <si>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</si>
  <si>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</si>
  <si>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</si>
  <si>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</si>
  <si>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</si>
  <si>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</si>
  <si>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</si>
  <si>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</si>
  <si>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</si>
  <si>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</si>
  <si>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</si>
  <si>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</si>
  <si>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</si>
  <si>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</si>
  <si>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</si>
  <si>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</si>
  <si>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</si>
  <si>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</si>
  <si>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</si>
  <si>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</si>
  <si>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</si>
  <si>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</si>
  <si>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</si>
  <si>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</si>
  <si>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</si>
  <si>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</si>
  <si>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</si>
  <si>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</si>
  <si>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</si>
  <si>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</si>
  <si>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</si>
  <si>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</si>
  <si>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</si>
  <si>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</si>
  <si>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</si>
  <si>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</si>
  <si>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</si>
  <si>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</si>
  <si>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</si>
  <si>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</si>
  <si>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</si>
  <si>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</si>
  <si>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</si>
  <si>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</si>
  <si>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</si>
  <si>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</si>
  <si>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</si>
  <si>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</si>
  <si>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</si>
  <si>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</si>
  <si>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</si>
  <si>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</si>
  <si>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</si>
  <si>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</si>
  <si>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</si>
  <si>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</si>
  <si>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</si>
  <si>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</si>
  <si>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</si>
  <si>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</si>
  <si>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</si>
  <si>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</si>
  <si>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</si>
  <si>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</si>
  <si>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</si>
  <si>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</si>
  <si>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</si>
  <si>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</si>
  <si>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</si>
  <si>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</si>
  <si>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</si>
  <si>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</si>
  <si>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</si>
  <si>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</si>
  <si>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</si>
  <si>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</si>
  <si>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</si>
  <si>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</si>
  <si>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</si>
  <si>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</si>
  <si>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</si>
  <si>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</si>
  <si>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</si>
  <si>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</si>
  <si>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</si>
  <si>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</si>
  <si>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</si>
  <si>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</si>
  <si>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</si>
  <si>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</si>
  <si>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</si>
  <si>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</si>
  <si>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</si>
  <si>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</si>
  <si>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</si>
  <si>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</si>
  <si>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</si>
  <si>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</si>
  <si>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</si>
  <si>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</si>
  <si>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</si>
  <si>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</si>
  <si>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</si>
  <si>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</si>
  <si>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</si>
  <si>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</si>
  <si>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</si>
  <si>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</si>
  <si>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</si>
  <si>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</si>
  <si>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</si>
  <si>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</si>
  <si>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</si>
  <si>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</si>
  <si>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</si>
  <si>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</si>
  <si>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</si>
  <si>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</si>
  <si>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</si>
  <si>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</si>
  <si>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</si>
  <si>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</si>
  <si>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</si>
  <si>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</si>
  <si>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</si>
  <si>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</si>
  <si>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</si>
  <si>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</si>
  <si>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</si>
  <si>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</si>
  <si>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</si>
  <si>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</si>
  <si>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</si>
  <si>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</si>
  <si>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</si>
  <si>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</si>
  <si>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</si>
  <si>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</si>
  <si>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</si>
  <si>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</si>
  <si>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</si>
  <si>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</si>
  <si>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</si>
  <si>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</si>
  <si>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</si>
  <si>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</si>
  <si>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</si>
  <si>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</si>
  <si>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</si>
  <si>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</si>
  <si>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</si>
  <si>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</si>
  <si>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</si>
  <si>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</si>
  <si>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</si>
  <si>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</si>
  <si>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</si>
  <si>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НДС 20% (в рублях) за номер в сутки/ VAT 20%</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</si>
  <si>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</si>
  <si>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</si>
  <si>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</si>
  <si>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</si>
  <si>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</si>
  <si>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</si>
  <si>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</si>
  <si>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</si>
  <si>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</si>
  <si>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</si>
  <si>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</si>
  <si>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</si>
  <si>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</si>
  <si>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</si>
  <si>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</si>
  <si>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</si>
  <si>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</si>
  <si>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</si>
  <si>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</si>
  <si>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</si>
  <si>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</si>
  <si>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</si>
  <si>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</si>
  <si>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</si>
  <si>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</si>
  <si>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</si>
  <si>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</si>
  <si>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</si>
  <si>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</si>
  <si>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</si>
  <si>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</si>
  <si>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</si>
  <si>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</si>
  <si>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</si>
  <si>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</si>
  <si>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</si>
  <si>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</si>
  <si>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</si>
  <si>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</si>
  <si>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</si>
  <si>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</si>
  <si>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</si>
  <si>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</si>
  <si>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</si>
  <si>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</si>
  <si>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</si>
  <si>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</si>
  <si>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</si>
  <si>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</si>
  <si>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</si>
  <si>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</si>
  <si>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</si>
  <si>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</si>
  <si>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</si>
  <si>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</si>
  <si>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</si>
  <si>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</si>
  <si>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</si>
  <si>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</si>
  <si>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</si>
  <si>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</si>
  <si>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</si>
  <si>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rPr>
        <sz val="9"/>
        <color theme="1"/>
        <rFont val="Times New Roman"/>
        <family val="1"/>
      </rPr>
      <t>Период бронирования</t>
    </r>
    <r>
      <rPr>
        <b/>
        <sz val="9"/>
        <color theme="1"/>
        <rFont val="Times New Roman"/>
        <family val="1"/>
        <charset val="204"/>
      </rPr>
      <t xml:space="preserve">: 04.03.2022 - 30.05.2022 /  </t>
    </r>
    <r>
      <rPr>
        <sz val="9"/>
        <color theme="1"/>
        <rFont val="Times New Roman"/>
        <family val="1"/>
      </rPr>
      <t>Period of sales</t>
    </r>
    <r>
      <rPr>
        <b/>
        <sz val="9"/>
        <color theme="1"/>
        <rFont val="Times New Roman"/>
        <family val="1"/>
        <charset val="204"/>
      </rPr>
      <t>: 04.03.2022 - 30.05.2022</t>
    </r>
  </si>
  <si>
    <r>
      <t xml:space="preserve">Период проживания: </t>
    </r>
    <r>
      <rPr>
        <b/>
        <sz val="9"/>
        <rFont val="Times New Roman"/>
        <family val="1"/>
        <charset val="204"/>
      </rPr>
      <t xml:space="preserve">с 04.03.2022 - 31.05.2022 </t>
    </r>
    <r>
      <rPr>
        <sz val="9"/>
        <rFont val="Times New Roman"/>
        <family val="1"/>
        <charset val="204"/>
      </rPr>
      <t xml:space="preserve">/ Period of stay: </t>
    </r>
    <r>
      <rPr>
        <b/>
        <sz val="9"/>
        <rFont val="Times New Roman"/>
        <family val="1"/>
        <charset val="204"/>
      </rPr>
      <t>04.03.2022 - 31.05.2022</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</si>
  <si>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</si>
  <si>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</si>
  <si>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</si>
  <si>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</si>
  <si>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</si>
  <si>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</si>
  <si>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</si>
  <si>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</si>
  <si>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</si>
  <si>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</si>
  <si>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</si>
  <si>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</si>
  <si>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</si>
  <si>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</si>
  <si>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</si>
  <si>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</si>
  <si>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</si>
  <si>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</si>
  <si>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</si>
  <si>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</si>
  <si>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</si>
  <si>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</si>
  <si>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</si>
  <si>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</si>
  <si>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</si>
  <si>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</si>
  <si>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</si>
  <si>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</si>
  <si>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</si>
  <si>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</si>
  <si>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</si>
  <si>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</si>
  <si>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</si>
  <si>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</si>
  <si>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</si>
  <si>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</si>
  <si>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</si>
  <si>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</si>
  <si>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</si>
  <si>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</si>
  <si>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</si>
  <si>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</si>
  <si>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</si>
  <si>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</si>
  <si>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</si>
  <si>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</si>
  <si>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</si>
  <si>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</si>
  <si>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</si>
  <si>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</si>
  <si>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</si>
  <si>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</si>
  <si>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</si>
  <si>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</si>
  <si>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</si>
  <si>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</si>
  <si>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</si>
  <si>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</si>
  <si>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rPr>
        <sz val="9"/>
        <color theme="1"/>
        <rFont val="Times New Roman"/>
        <family val="1"/>
      </rPr>
      <t>Период бронирования</t>
    </r>
    <r>
      <rPr>
        <b/>
        <sz val="9"/>
        <color theme="1"/>
        <rFont val="Times New Roman"/>
        <family val="1"/>
        <charset val="204"/>
      </rPr>
      <t xml:space="preserve">: 15.11.2022 - 14.12.2022 /  </t>
    </r>
    <r>
      <rPr>
        <sz val="9"/>
        <color theme="1"/>
        <rFont val="Times New Roman"/>
        <family val="1"/>
      </rPr>
      <t>Period of sales</t>
    </r>
    <r>
      <rPr>
        <b/>
        <sz val="9"/>
        <color theme="1"/>
        <rFont val="Times New Roman"/>
        <family val="1"/>
        <charset val="204"/>
      </rPr>
      <t>: 15.11.2022 - 14.12.2022</t>
    </r>
  </si>
  <si>
    <r>
      <t xml:space="preserve">Период проживания: </t>
    </r>
    <r>
      <rPr>
        <b/>
        <sz val="9"/>
        <color theme="1"/>
        <rFont val="Times New Roman"/>
        <family val="1"/>
        <charset val="204"/>
      </rPr>
      <t xml:space="preserve">с 01.12.2022 - 15.12.2022 </t>
    </r>
    <r>
      <rPr>
        <sz val="9"/>
        <color theme="1"/>
        <rFont val="Times New Roman"/>
        <family val="1"/>
        <charset val="204"/>
      </rPr>
      <t xml:space="preserve">/ Period of stay: </t>
    </r>
    <r>
      <rPr>
        <b/>
        <sz val="9"/>
        <color theme="1"/>
        <rFont val="Times New Roman"/>
        <family val="1"/>
        <charset val="204"/>
      </rPr>
      <t>01.12.2022 - 15.12.2022*</t>
    </r>
  </si>
  <si>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</si>
  <si>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</si>
  <si>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</si>
  <si>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</si>
  <si>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</si>
  <si>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</si>
  <si>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</si>
  <si>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</si>
  <si>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</si>
  <si>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</si>
  <si>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</si>
  <si>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</si>
  <si>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</si>
  <si>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</si>
  <si>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</si>
  <si>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</si>
  <si>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</si>
  <si>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</si>
  <si>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</si>
  <si>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</si>
  <si>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</si>
  <si>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</si>
  <si>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</si>
  <si>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</si>
  <si>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</si>
  <si>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</si>
  <si>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</si>
  <si>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</si>
  <si>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</si>
  <si>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</si>
  <si>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</si>
  <si>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</si>
  <si>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</si>
  <si>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</si>
  <si>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</si>
  <si>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</si>
  <si>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</si>
  <si>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</si>
  <si>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</si>
  <si>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</si>
  <si>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</si>
  <si>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</si>
  <si>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</si>
  <si>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</si>
  <si>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</si>
  <si>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</si>
  <si>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</si>
  <si>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</si>
  <si>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</si>
  <si>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</si>
  <si>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</si>
  <si>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</si>
  <si>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</si>
  <si>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</si>
  <si>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</si>
  <si>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</si>
  <si>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</si>
  <si>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</si>
  <si>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</si>
  <si>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</si>
  <si>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</si>
  <si>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</si>
  <si>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</si>
  <si>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</si>
  <si>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</si>
  <si>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</si>
  <si>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</si>
  <si>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</si>
  <si>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</si>
  <si>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</si>
  <si>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</si>
  <si>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</si>
  <si>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</si>
  <si>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</si>
  <si>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</si>
  <si>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</si>
  <si>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</si>
  <si>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</si>
  <si>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</si>
  <si>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</si>
  <si>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</si>
  <si>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</si>
  <si>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</si>
  <si>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2000</t>
    </r>
    <r>
      <rPr>
        <sz val="11"/>
        <color theme="1"/>
        <rFont val="Calibri"/>
        <family val="2"/>
        <charset val="204"/>
      </rPr>
      <t xml:space="preserve"> rub per adult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</si>
  <si>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</si>
  <si>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</si>
  <si>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</si>
  <si>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</si>
  <si>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</si>
  <si>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</si>
  <si>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</si>
  <si>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</si>
  <si>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</si>
  <si>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</si>
  <si>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29.12.2024-08.01.2025,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29.12.2024-08.01.2025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</si>
  <si>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</si>
  <si>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</si>
  <si>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</si>
  <si>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</si>
  <si>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</si>
  <si>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</si>
  <si>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</si>
  <si>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</si>
  <si>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</si>
  <si>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</si>
  <si>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</si>
  <si>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</si>
  <si>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</si>
  <si>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</si>
  <si>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 guests 13 years and older staying in a room):</t>
  </si>
  <si>
    <t>1.    Прогулочные билеты "Водопад Поликаря" на канатные дороги Восточного сектора (для всех гостей в номере 7+, до 7 лет бесплатно)/Walking tickets ‘Polikarya Waterfall’ to the cable lifts of the Eastern Sector  (for all guests in the room for all open ropeways)</t>
  </si>
  <si>
    <r>
      <rPr>
        <sz val="9"/>
        <color theme="1"/>
        <rFont val="Times New Roman"/>
        <family val="1"/>
      </rPr>
      <t>Период бронирования</t>
    </r>
    <r>
      <rPr>
        <b/>
        <sz val="9"/>
        <color theme="1"/>
        <rFont val="Times New Roman"/>
        <family val="1"/>
        <charset val="204"/>
      </rPr>
      <t xml:space="preserve">: 05.07.2024-31.08.2025/  </t>
    </r>
    <r>
      <rPr>
        <sz val="9"/>
        <color theme="1"/>
        <rFont val="Times New Roman"/>
        <family val="1"/>
      </rPr>
      <t>Period of sales</t>
    </r>
    <r>
      <rPr>
        <b/>
        <sz val="9"/>
        <color theme="1"/>
        <rFont val="Times New Roman"/>
        <family val="1"/>
        <charset val="204"/>
      </rPr>
      <t>: 05.07.2024-31.08.2025</t>
    </r>
  </si>
  <si>
    <r>
      <t xml:space="preserve">Период проживания: </t>
    </r>
    <r>
      <rPr>
        <b/>
        <sz val="9"/>
        <color theme="1"/>
        <rFont val="Times New Roman"/>
        <family val="1"/>
        <charset val="204"/>
      </rPr>
      <t>05.07.2024-31.08.2025/  Period of sales: 05.07.2024-31.08.2025</t>
    </r>
  </si>
  <si>
    <t>Люкс Привилегия Кинг /  Suite Privilege King</t>
  </si>
  <si>
    <t>Тариф не доступен в период   29.06.2025-12.07.2025, 09.09.2025-27.09.2025 включительно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</si>
  <si>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</si>
  <si>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</si>
  <si>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</si>
  <si>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Парковка по Поляне 960</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</si>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</sst>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16" fillId="0" borderId="0"/>
    <xf numFmtId="0" fontId="16" fillId="0" borderId="0"/>
    <xf numFmtId="0" fontId="4" fillId="0" borderId="0"/>
    <xf numFmtId="0" fontId="53" fillId="0" borderId="0"/>
    <xf numFmtId="0" fontId="16" fillId="0" borderId="0"/>
    <xf numFmtId="0" fontId="16" fillId="0" borderId="0"/>
    <xf numFmtId="0" fontId="3" fillId="0" borderId="0"/>
    <xf numFmtId="0" fontId="3" fillId="0" borderId="0"/>
    <xf numFmtId="0" fontId="2" fillId="0" borderId="0"/>
    <xf numFmtId="0" fontId="53" fillId="0" borderId="0"/>
    <xf numFmtId="0" fontId="2" fillId="0" borderId="0"/>
    <xf numFmtId="0" fontId="53" fillId="0" borderId="0"/>
  </cellStyleXfs>
  <cellXfs count="359">
    <xf numFmtId="0" fontId="0" fillId="0" borderId="0" xfId="0"/>
    <xf numFmtId="0" fontId="0" fillId="2" borderId="0" xfId="0" applyFill="1"/>
    <xf numFmtId="0" fontId="7" fillId="2" borderId="0" xfId="0" applyFont="1" applyFill="1"/>
    <xf numFmtId="0" fontId="7" fillId="3" borderId="1" xfId="0" applyFont="1" applyFill="1" applyBorder="1" applyAlignment="1">
      <alignment horizontal="center" vertical="center" wrapText="1"/>
    </xf>
    <xf numFmtId="0" fontId="9" fillId="2" borderId="1" xfId="0" applyFont="1" applyFill="1" applyBorder="1" applyAlignment="1">
      <alignment horizontal="right"/>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0" fillId="0" borderId="0" xfId="0" applyFill="1"/>
    <xf numFmtId="0" fontId="10" fillId="0" borderId="0" xfId="0" applyFont="1" applyFill="1"/>
    <xf numFmtId="0" fontId="9" fillId="2" borderId="0" xfId="0" applyFont="1" applyFill="1"/>
    <xf numFmtId="0" fontId="10" fillId="4" borderId="3" xfId="0" applyFont="1" applyFill="1" applyBorder="1" applyAlignment="1"/>
    <xf numFmtId="0" fontId="10" fillId="4" borderId="4" xfId="0" applyFont="1" applyFill="1" applyBorder="1" applyAlignment="1"/>
    <xf numFmtId="0" fontId="9" fillId="2" borderId="1" xfId="0" applyFont="1" applyFill="1" applyBorder="1"/>
    <xf numFmtId="0" fontId="9" fillId="0" borderId="0" xfId="0" applyFont="1"/>
    <xf numFmtId="0" fontId="9" fillId="0" borderId="0" xfId="0" applyFont="1" applyFill="1"/>
    <xf numFmtId="0" fontId="9" fillId="5" borderId="0" xfId="0" applyFont="1" applyFill="1"/>
    <xf numFmtId="0" fontId="11"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1" fontId="9" fillId="2" borderId="1" xfId="0" applyNumberFormat="1" applyFont="1" applyFill="1" applyBorder="1"/>
    <xf numFmtId="0" fontId="10" fillId="4" borderId="5" xfId="0" applyFont="1" applyFill="1" applyBorder="1" applyAlignment="1">
      <alignment vertical="center"/>
    </xf>
    <xf numFmtId="0" fontId="17" fillId="0" borderId="2" xfId="0" applyFont="1" applyBorder="1" applyAlignment="1">
      <alignment horizontal="left" vertical="center" wrapText="1"/>
    </xf>
    <xf numFmtId="0" fontId="8" fillId="0" borderId="0" xfId="0" applyFont="1"/>
    <xf numFmtId="0" fontId="0" fillId="3" borderId="0" xfId="0" applyFill="1"/>
    <xf numFmtId="0" fontId="19" fillId="0" borderId="0" xfId="0" applyFont="1" applyAlignment="1">
      <alignment horizontal="left" vertical="center"/>
    </xf>
    <xf numFmtId="0" fontId="17" fillId="0" borderId="5" xfId="0" applyFont="1" applyBorder="1" applyAlignment="1">
      <alignment horizontal="left" vertical="center" wrapText="1"/>
    </xf>
    <xf numFmtId="0" fontId="13" fillId="0" borderId="5" xfId="1" applyFont="1" applyFill="1" applyBorder="1" applyAlignment="1">
      <alignment horizontal="center" vertical="center" wrapText="1"/>
    </xf>
    <xf numFmtId="0" fontId="9" fillId="0" borderId="5" xfId="0" applyFont="1" applyBorder="1" applyAlignment="1">
      <alignment horizontal="center" wrapText="1"/>
    </xf>
    <xf numFmtId="0" fontId="7" fillId="0" borderId="0" xfId="0" applyFont="1" applyFill="1"/>
    <xf numFmtId="0" fontId="22" fillId="2" borderId="0" xfId="0" applyFont="1" applyFill="1" applyAlignment="1">
      <alignment horizontal="center"/>
    </xf>
    <xf numFmtId="0" fontId="9" fillId="0" borderId="1" xfId="0" applyFont="1" applyFill="1" applyBorder="1"/>
    <xf numFmtId="0" fontId="0" fillId="6" borderId="0" xfId="0" applyFill="1" applyBorder="1"/>
    <xf numFmtId="0" fontId="17" fillId="0" borderId="5" xfId="0" applyFont="1" applyBorder="1" applyAlignment="1">
      <alignment horizontal="left" vertical="center" wrapText="1"/>
    </xf>
    <xf numFmtId="0" fontId="22"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2" fillId="0" borderId="15" xfId="0" applyFont="1" applyBorder="1"/>
    <xf numFmtId="0" fontId="22" fillId="0" borderId="16" xfId="0" applyFont="1" applyBorder="1"/>
    <xf numFmtId="0" fontId="22" fillId="0" borderId="17" xfId="0" applyFont="1" applyBorder="1"/>
    <xf numFmtId="0" fontId="8" fillId="0" borderId="0" xfId="0" applyFont="1" applyBorder="1" applyAlignment="1">
      <alignment horizontal="left" vertical="top" wrapText="1"/>
    </xf>
    <xf numFmtId="0" fontId="7" fillId="3" borderId="0" xfId="0" applyFont="1" applyFill="1"/>
    <xf numFmtId="0" fontId="22" fillId="0" borderId="0" xfId="0" applyFont="1" applyBorder="1" applyAlignment="1">
      <alignment horizontal="center" vertical="center"/>
    </xf>
    <xf numFmtId="0" fontId="9" fillId="0" borderId="1" xfId="0" applyFont="1" applyFill="1" applyBorder="1" applyAlignment="1">
      <alignment horizontal="right"/>
    </xf>
    <xf numFmtId="0" fontId="7" fillId="7" borderId="0" xfId="0" applyFont="1" applyFill="1"/>
    <xf numFmtId="1" fontId="9" fillId="0" borderId="1" xfId="0" applyNumberFormat="1" applyFont="1" applyFill="1" applyBorder="1"/>
    <xf numFmtId="0" fontId="25" fillId="0" borderId="0" xfId="0" applyFont="1"/>
    <xf numFmtId="1" fontId="7" fillId="0" borderId="1" xfId="0" applyNumberFormat="1" applyFont="1" applyFill="1" applyBorder="1" applyAlignment="1">
      <alignment horizontal="center" vertical="center" wrapText="1"/>
    </xf>
    <xf numFmtId="0" fontId="10" fillId="8" borderId="0" xfId="2" applyFont="1" applyFill="1" applyAlignment="1">
      <alignment horizontal="left" vertical="center"/>
    </xf>
    <xf numFmtId="0" fontId="9" fillId="0" borderId="0" xfId="2" applyFont="1" applyAlignment="1">
      <alignment horizontal="left" vertical="center"/>
    </xf>
    <xf numFmtId="0" fontId="13" fillId="0" borderId="0" xfId="2" applyFont="1" applyAlignment="1">
      <alignment horizontal="left" vertical="center"/>
    </xf>
    <xf numFmtId="0" fontId="27" fillId="8" borderId="0" xfId="3" applyFont="1" applyFill="1" applyAlignment="1">
      <alignment horizontal="left" vertical="center"/>
    </xf>
    <xf numFmtId="0" fontId="28" fillId="0" borderId="0" xfId="0" applyFont="1" applyAlignment="1">
      <alignment vertical="center" wrapText="1"/>
    </xf>
    <xf numFmtId="0" fontId="13" fillId="0" borderId="0" xfId="0" applyFont="1" applyFill="1"/>
    <xf numFmtId="0" fontId="13" fillId="2" borderId="0" xfId="0" applyFont="1" applyFill="1"/>
    <xf numFmtId="0" fontId="9" fillId="0" borderId="0" xfId="2" applyFont="1" applyFill="1" applyAlignment="1">
      <alignment horizontal="left" vertical="center"/>
    </xf>
    <xf numFmtId="0" fontId="13" fillId="0" borderId="0" xfId="2" applyFont="1" applyFill="1" applyAlignment="1">
      <alignment horizontal="left" vertical="center"/>
    </xf>
    <xf numFmtId="0" fontId="27" fillId="8" borderId="0" xfId="0" applyFont="1" applyFill="1"/>
    <xf numFmtId="0" fontId="13" fillId="0" borderId="0" xfId="0" applyFont="1"/>
    <xf numFmtId="0" fontId="27" fillId="8" borderId="0" xfId="0" applyFont="1" applyFill="1" applyAlignment="1">
      <alignment horizontal="left" vertical="center"/>
    </xf>
    <xf numFmtId="0" fontId="13" fillId="0" borderId="0" xfId="0" applyFont="1" applyAlignment="1">
      <alignment horizontal="left" vertical="center" wrapText="1"/>
    </xf>
    <xf numFmtId="0" fontId="23" fillId="0" borderId="0" xfId="0" applyFont="1" applyFill="1"/>
    <xf numFmtId="0" fontId="9" fillId="0" borderId="0" xfId="0" applyFont="1" applyFill="1" applyAlignment="1">
      <alignment vertical="center" wrapText="1"/>
    </xf>
    <xf numFmtId="0" fontId="9" fillId="0" borderId="0" xfId="0" applyFont="1" applyFill="1" applyAlignment="1">
      <alignment vertical="center"/>
    </xf>
    <xf numFmtId="0" fontId="17" fillId="0" borderId="0" xfId="0" applyFont="1" applyFill="1" applyAlignment="1">
      <alignment vertical="center" wrapText="1"/>
    </xf>
    <xf numFmtId="0" fontId="9" fillId="0" borderId="0" xfId="0" applyFont="1" applyFill="1" applyAlignment="1">
      <alignment horizontal="left" vertical="center"/>
    </xf>
    <xf numFmtId="0" fontId="7" fillId="2" borderId="1" xfId="0" applyFont="1" applyFill="1" applyBorder="1" applyAlignment="1">
      <alignment horizontal="center" vertical="center" wrapText="1"/>
    </xf>
    <xf numFmtId="0" fontId="7" fillId="4" borderId="0" xfId="0" applyFont="1" applyFill="1"/>
    <xf numFmtId="0" fontId="9" fillId="9" borderId="1" xfId="0" applyFont="1" applyFill="1" applyBorder="1"/>
    <xf numFmtId="0" fontId="0" fillId="9" borderId="0" xfId="0" applyFill="1"/>
    <xf numFmtId="0" fontId="10" fillId="2" borderId="4" xfId="0" applyFont="1" applyFill="1" applyBorder="1" applyAlignment="1"/>
    <xf numFmtId="0" fontId="8" fillId="3" borderId="0" xfId="0" applyFont="1" applyFill="1"/>
    <xf numFmtId="0" fontId="33" fillId="0" borderId="0" xfId="0" applyFont="1" applyAlignment="1">
      <alignment wrapText="1"/>
    </xf>
    <xf numFmtId="0" fontId="13" fillId="0" borderId="0" xfId="0" applyFont="1" applyAlignment="1">
      <alignment horizontal="right" vertical="center" wrapText="1"/>
    </xf>
    <xf numFmtId="1" fontId="9" fillId="3" borderId="1" xfId="0" applyNumberFormat="1" applyFont="1" applyFill="1" applyBorder="1"/>
    <xf numFmtId="0" fontId="5" fillId="2" borderId="0" xfId="0" applyFont="1" applyFill="1" applyAlignment="1">
      <alignment vertical="center"/>
    </xf>
    <xf numFmtId="0" fontId="13" fillId="0" borderId="19" xfId="0" applyFont="1" applyBorder="1" applyAlignment="1">
      <alignment horizontal="left" vertical="center" wrapText="1"/>
    </xf>
    <xf numFmtId="0" fontId="9" fillId="0" borderId="20" xfId="2" applyFont="1" applyFill="1" applyBorder="1" applyAlignment="1">
      <alignment horizontal="left" vertical="center"/>
    </xf>
    <xf numFmtId="0" fontId="13" fillId="0" borderId="20" xfId="2" applyFont="1" applyFill="1" applyBorder="1" applyAlignment="1">
      <alignment horizontal="left" vertical="center"/>
    </xf>
    <xf numFmtId="0" fontId="9" fillId="0" borderId="20" xfId="0" applyFont="1" applyFill="1" applyBorder="1"/>
    <xf numFmtId="0" fontId="33" fillId="0" borderId="19" xfId="0" applyFont="1" applyFill="1" applyBorder="1" applyAlignment="1">
      <alignment wrapText="1"/>
    </xf>
    <xf numFmtId="0" fontId="9" fillId="0" borderId="9" xfId="0" applyFont="1" applyBorder="1" applyAlignment="1">
      <alignment wrapText="1"/>
    </xf>
    <xf numFmtId="0" fontId="9" fillId="0" borderId="0" xfId="0" applyFont="1" applyBorder="1" applyAlignment="1">
      <alignment wrapText="1"/>
    </xf>
    <xf numFmtId="0" fontId="9" fillId="0" borderId="10"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27" fillId="8" borderId="18" xfId="3" applyFont="1" applyFill="1" applyBorder="1" applyAlignment="1">
      <alignment horizontal="left" vertical="center"/>
    </xf>
    <xf numFmtId="0" fontId="28" fillId="0" borderId="19" xfId="0" applyFont="1" applyBorder="1" applyAlignment="1">
      <alignment vertical="center" wrapText="1"/>
    </xf>
    <xf numFmtId="0" fontId="13" fillId="0" borderId="11" xfId="0" applyFont="1" applyBorder="1"/>
    <xf numFmtId="0" fontId="0" fillId="2" borderId="12" xfId="0" applyFill="1" applyBorder="1"/>
    <xf numFmtId="0" fontId="0" fillId="2" borderId="13" xfId="0" applyFill="1" applyBorder="1"/>
    <xf numFmtId="0" fontId="13" fillId="0" borderId="20" xfId="0" applyFont="1" applyBorder="1" applyAlignment="1">
      <alignment horizontal="left" vertical="center" wrapText="1"/>
    </xf>
    <xf numFmtId="0" fontId="7" fillId="2" borderId="20" xfId="0" applyFont="1" applyFill="1" applyBorder="1"/>
    <xf numFmtId="0" fontId="37" fillId="0" borderId="20" xfId="0" applyFont="1" applyBorder="1" applyAlignment="1">
      <alignment horizontal="left" vertical="center" wrapText="1"/>
    </xf>
    <xf numFmtId="0" fontId="37" fillId="0" borderId="19" xfId="0" applyFont="1" applyBorder="1" applyAlignment="1">
      <alignment horizontal="left" vertical="center" wrapText="1"/>
    </xf>
    <xf numFmtId="0" fontId="13" fillId="0" borderId="9" xfId="0" applyFont="1" applyFill="1" applyBorder="1" applyAlignment="1">
      <alignment vertical="top" wrapText="1"/>
    </xf>
    <xf numFmtId="0" fontId="10" fillId="4" borderId="0" xfId="2" applyFont="1" applyFill="1" applyAlignment="1">
      <alignment horizontal="left" vertical="center"/>
    </xf>
    <xf numFmtId="0" fontId="9" fillId="2" borderId="0" xfId="0" applyFont="1" applyFill="1" applyAlignment="1">
      <alignment wrapText="1"/>
    </xf>
    <xf numFmtId="0" fontId="10" fillId="4" borderId="0" xfId="0" applyFont="1" applyFill="1"/>
    <xf numFmtId="0" fontId="27" fillId="4" borderId="18" xfId="3" applyFont="1" applyFill="1" applyBorder="1" applyAlignment="1">
      <alignment horizontal="left" vertical="center"/>
    </xf>
    <xf numFmtId="0" fontId="27" fillId="4" borderId="7" xfId="0" applyFont="1" applyFill="1" applyBorder="1"/>
    <xf numFmtId="0" fontId="0" fillId="4" borderId="6" xfId="0" applyFill="1" applyBorder="1"/>
    <xf numFmtId="0" fontId="0" fillId="4" borderId="8" xfId="0" applyFill="1" applyBorder="1"/>
    <xf numFmtId="0" fontId="0" fillId="4" borderId="0" xfId="0" applyFill="1"/>
    <xf numFmtId="0" fontId="27" fillId="4" borderId="0" xfId="0" applyFont="1" applyFill="1"/>
    <xf numFmtId="0" fontId="27" fillId="4" borderId="18" xfId="0" applyFont="1" applyFill="1" applyBorder="1" applyAlignment="1">
      <alignment horizontal="left" vertical="center"/>
    </xf>
    <xf numFmtId="0" fontId="27" fillId="4" borderId="0" xfId="0" applyFont="1" applyFill="1" applyAlignment="1">
      <alignment vertical="center"/>
    </xf>
    <xf numFmtId="0" fontId="13" fillId="4" borderId="0" xfId="0" applyFont="1" applyFill="1"/>
    <xf numFmtId="0" fontId="27" fillId="4" borderId="18" xfId="0" applyFont="1" applyFill="1" applyBorder="1" applyAlignment="1">
      <alignment horizontal="left"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20" xfId="2"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xf numFmtId="0" fontId="13" fillId="0" borderId="1" xfId="0" applyFont="1" applyFill="1" applyBorder="1"/>
    <xf numFmtId="0" fontId="0" fillId="0" borderId="1" xfId="0" applyBorder="1"/>
    <xf numFmtId="0" fontId="25" fillId="2" borderId="1" xfId="0" applyFont="1" applyFill="1" applyBorder="1"/>
    <xf numFmtId="0" fontId="0" fillId="2" borderId="1" xfId="0" applyFill="1" applyBorder="1"/>
    <xf numFmtId="0" fontId="10" fillId="3" borderId="20" xfId="0" applyFont="1" applyFill="1" applyBorder="1"/>
    <xf numFmtId="0" fontId="41" fillId="3" borderId="0" xfId="0" applyFont="1" applyFill="1"/>
    <xf numFmtId="0" fontId="13" fillId="0" borderId="20" xfId="2" applyFont="1" applyFill="1" applyBorder="1" applyAlignment="1">
      <alignment horizontal="left" vertical="top" wrapText="1"/>
    </xf>
    <xf numFmtId="0" fontId="10" fillId="0" borderId="4" xfId="0" applyFont="1" applyFill="1" applyBorder="1" applyAlignment="1"/>
    <xf numFmtId="0" fontId="13" fillId="4" borderId="20" xfId="2" applyFont="1" applyFill="1" applyBorder="1" applyAlignment="1">
      <alignment horizontal="left" vertical="top" wrapText="1"/>
    </xf>
    <xf numFmtId="0" fontId="13" fillId="0" borderId="0" xfId="2" applyFont="1" applyAlignment="1">
      <alignment horizontal="left" vertical="top" wrapText="1"/>
    </xf>
    <xf numFmtId="0" fontId="42" fillId="4" borderId="0" xfId="0" applyFont="1" applyFill="1" applyAlignment="1">
      <alignment vertical="center" wrapText="1"/>
    </xf>
    <xf numFmtId="0" fontId="27" fillId="4" borderId="0" xfId="0" applyFont="1" applyFill="1" applyAlignment="1">
      <alignment horizontal="left" vertical="center" wrapText="1"/>
    </xf>
    <xf numFmtId="0" fontId="0" fillId="0" borderId="24" xfId="0" applyBorder="1"/>
    <xf numFmtId="0" fontId="42" fillId="0" borderId="24" xfId="0" applyFont="1" applyBorder="1" applyAlignment="1">
      <alignment vertical="center" wrapText="1"/>
    </xf>
    <xf numFmtId="0" fontId="42" fillId="0" borderId="25" xfId="0" applyFont="1" applyBorder="1" applyAlignment="1">
      <alignment vertical="center" wrapText="1"/>
    </xf>
    <xf numFmtId="0" fontId="9" fillId="0" borderId="1" xfId="0" applyFont="1" applyBorder="1" applyAlignment="1">
      <alignment horizontal="left" vertical="top" wrapText="1"/>
    </xf>
    <xf numFmtId="0" fontId="9" fillId="2" borderId="0" xfId="0" applyFont="1" applyFill="1" applyBorder="1" applyAlignment="1">
      <alignment horizontal="right"/>
    </xf>
    <xf numFmtId="1" fontId="9" fillId="0" borderId="0" xfId="0" applyNumberFormat="1" applyFont="1" applyFill="1" applyBorder="1"/>
    <xf numFmtId="1" fontId="9" fillId="2" borderId="0" xfId="0" applyNumberFormat="1" applyFont="1" applyFill="1" applyBorder="1"/>
    <xf numFmtId="1" fontId="9" fillId="3" borderId="0" xfId="0" applyNumberFormat="1" applyFont="1" applyFill="1" applyBorder="1"/>
    <xf numFmtId="0" fontId="42" fillId="0" borderId="24" xfId="0" applyFont="1" applyFill="1" applyBorder="1" applyAlignment="1">
      <alignment vertical="center" wrapText="1"/>
    </xf>
    <xf numFmtId="0" fontId="13" fillId="0" borderId="0" xfId="2" applyFont="1" applyFill="1" applyAlignment="1">
      <alignment horizontal="left" vertical="top" wrapText="1"/>
    </xf>
    <xf numFmtId="0" fontId="42" fillId="0" borderId="24" xfId="0" applyFont="1" applyFill="1" applyBorder="1" applyAlignment="1">
      <alignment horizontal="left" vertical="center" wrapText="1" indent="1"/>
    </xf>
    <xf numFmtId="0" fontId="0" fillId="0" borderId="0" xfId="0" applyFill="1" applyBorder="1"/>
    <xf numFmtId="0" fontId="22" fillId="0" borderId="0" xfId="0" applyFont="1" applyFill="1" applyAlignment="1">
      <alignment horizontal="center"/>
    </xf>
    <xf numFmtId="0" fontId="10" fillId="0" borderId="3" xfId="0" applyFont="1" applyFill="1" applyBorder="1" applyAlignment="1"/>
    <xf numFmtId="0" fontId="10" fillId="0" borderId="0" xfId="2" applyFont="1" applyFill="1" applyAlignment="1">
      <alignment horizontal="left" vertical="center"/>
    </xf>
    <xf numFmtId="0" fontId="0" fillId="0" borderId="6" xfId="0" applyFill="1" applyBorder="1"/>
    <xf numFmtId="0" fontId="0" fillId="0" borderId="8" xfId="0" applyFill="1" applyBorder="1"/>
    <xf numFmtId="0" fontId="13" fillId="0" borderId="11" xfId="0" applyFont="1" applyFill="1" applyBorder="1"/>
    <xf numFmtId="0" fontId="0" fillId="0" borderId="12" xfId="0" applyFill="1" applyBorder="1"/>
    <xf numFmtId="0" fontId="0" fillId="0" borderId="13" xfId="0" applyFill="1" applyBorder="1"/>
    <xf numFmtId="0" fontId="13" fillId="0" borderId="21" xfId="0" applyFont="1" applyFill="1" applyBorder="1" applyAlignment="1">
      <alignment horizontal="left" vertical="center" wrapText="1"/>
    </xf>
    <xf numFmtId="0" fontId="9" fillId="0" borderId="0" xfId="0" applyFont="1" applyFill="1" applyBorder="1" applyAlignment="1">
      <alignment horizontal="right"/>
    </xf>
    <xf numFmtId="0" fontId="27" fillId="0" borderId="0" xfId="0" applyFont="1" applyFill="1"/>
    <xf numFmtId="0" fontId="27" fillId="4" borderId="1" xfId="0" applyFont="1" applyFill="1" applyBorder="1" applyAlignment="1">
      <alignment wrapText="1"/>
    </xf>
    <xf numFmtId="0" fontId="9" fillId="0" borderId="1" xfId="0" applyFont="1" applyFill="1" applyBorder="1" applyAlignment="1">
      <alignment wrapText="1"/>
    </xf>
    <xf numFmtId="0" fontId="9" fillId="0" borderId="0" xfId="0" applyFont="1" applyFill="1" applyBorder="1" applyAlignment="1">
      <alignment wrapText="1"/>
    </xf>
    <xf numFmtId="0" fontId="13" fillId="0" borderId="0" xfId="2" applyFont="1" applyAlignment="1">
      <alignment horizontal="left" vertical="center" wrapText="1"/>
    </xf>
    <xf numFmtId="0" fontId="13" fillId="0" borderId="0" xfId="2" applyFont="1" applyFill="1" applyAlignment="1">
      <alignment horizontal="left" vertical="center" wrapText="1"/>
    </xf>
    <xf numFmtId="0" fontId="42" fillId="0" borderId="0" xfId="0" applyFont="1" applyFill="1" applyAlignment="1">
      <alignment horizontal="left" vertical="center" wrapText="1" indent="1"/>
    </xf>
    <xf numFmtId="0" fontId="37" fillId="4" borderId="1" xfId="0" applyFont="1" applyFill="1" applyBorder="1" applyAlignment="1">
      <alignment horizontal="left" vertical="center" wrapText="1"/>
    </xf>
    <xf numFmtId="0" fontId="51" fillId="0" borderId="1" xfId="0" applyFont="1" applyBorder="1"/>
    <xf numFmtId="0" fontId="42" fillId="0" borderId="1" xfId="0" applyFont="1" applyBorder="1" applyAlignment="1">
      <alignment vertical="center" wrapText="1"/>
    </xf>
    <xf numFmtId="14" fontId="7" fillId="0" borderId="1" xfId="0" applyNumberFormat="1" applyFont="1" applyFill="1" applyBorder="1" applyAlignment="1">
      <alignment wrapText="1"/>
    </xf>
    <xf numFmtId="0" fontId="9" fillId="0" borderId="0" xfId="0" applyFont="1" applyAlignment="1">
      <alignment vertical="top" wrapText="1"/>
    </xf>
    <xf numFmtId="0" fontId="25" fillId="0" borderId="0" xfId="0" applyFont="1" applyAlignment="1">
      <alignment wrapText="1"/>
    </xf>
    <xf numFmtId="0" fontId="25" fillId="0" borderId="0" xfId="0" applyFont="1" applyFill="1" applyBorder="1"/>
    <xf numFmtId="0" fontId="51" fillId="0" borderId="1" xfId="0" applyFont="1" applyBorder="1" applyAlignment="1">
      <alignment horizontal="left" vertical="center" wrapText="1" indent="1"/>
    </xf>
    <xf numFmtId="0" fontId="13" fillId="0" borderId="0" xfId="0" applyFont="1" applyFill="1" applyBorder="1" applyAlignment="1">
      <alignment vertical="center"/>
    </xf>
    <xf numFmtId="0" fontId="25" fillId="0" borderId="0" xfId="0" applyFont="1" applyFill="1"/>
    <xf numFmtId="0" fontId="29" fillId="4" borderId="18" xfId="0" applyFont="1" applyFill="1" applyBorder="1" applyAlignment="1">
      <alignment horizontal="left" vertical="center"/>
    </xf>
    <xf numFmtId="0" fontId="42" fillId="0" borderId="1" xfId="0" applyFont="1" applyBorder="1" applyAlignment="1">
      <alignment wrapText="1"/>
    </xf>
    <xf numFmtId="0" fontId="25" fillId="0" borderId="0" xfId="0" applyFont="1" applyFill="1" applyAlignment="1">
      <alignment wrapText="1"/>
    </xf>
    <xf numFmtId="0" fontId="42" fillId="0" borderId="0" xfId="0" applyFont="1" applyBorder="1" applyAlignment="1">
      <alignment vertical="center" wrapText="1"/>
    </xf>
    <xf numFmtId="0" fontId="10" fillId="0" borderId="0" xfId="4" applyFont="1" applyFill="1"/>
    <xf numFmtId="0" fontId="28" fillId="0" borderId="0" xfId="0" applyFont="1" applyFill="1"/>
    <xf numFmtId="0" fontId="29" fillId="0" borderId="5" xfId="0" applyFont="1" applyFill="1" applyBorder="1" applyAlignment="1">
      <alignment horizontal="left"/>
    </xf>
    <xf numFmtId="0" fontId="29" fillId="0" borderId="0" xfId="0" applyFont="1" applyFill="1"/>
    <xf numFmtId="14" fontId="54"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8" fillId="0" borderId="0" xfId="0" applyFont="1" applyFill="1" applyAlignment="1">
      <alignment vertical="center"/>
    </xf>
    <xf numFmtId="1" fontId="28" fillId="0" borderId="1" xfId="0" applyNumberFormat="1" applyFont="1" applyFill="1" applyBorder="1" applyAlignment="1">
      <alignment horizontal="right" vertical="center"/>
    </xf>
    <xf numFmtId="0" fontId="28" fillId="0" borderId="0" xfId="0" applyFont="1" applyFill="1" applyAlignment="1">
      <alignment vertical="center" wrapText="1"/>
    </xf>
    <xf numFmtId="0" fontId="28" fillId="0" borderId="0" xfId="2" applyFont="1" applyFill="1" applyAlignment="1">
      <alignment horizontal="left" vertical="center"/>
    </xf>
    <xf numFmtId="0" fontId="28" fillId="0" borderId="0" xfId="2" applyFont="1" applyFill="1" applyAlignment="1">
      <alignment horizontal="left" vertical="center" wrapText="1"/>
    </xf>
    <xf numFmtId="0" fontId="29" fillId="11" borderId="0" xfId="0" applyFont="1" applyFill="1" applyAlignment="1">
      <alignment horizontal="left" vertical="center"/>
    </xf>
    <xf numFmtId="0" fontId="29" fillId="11" borderId="0" xfId="2" applyFont="1" applyFill="1" applyAlignment="1">
      <alignment horizontal="left" vertical="center"/>
    </xf>
    <xf numFmtId="0" fontId="44" fillId="9" borderId="1" xfId="0" applyFont="1" applyFill="1" applyBorder="1" applyAlignment="1">
      <alignment vertical="center" wrapText="1"/>
    </xf>
    <xf numFmtId="0" fontId="9" fillId="0" borderId="3" xfId="0" applyFont="1" applyFill="1" applyBorder="1" applyAlignment="1">
      <alignment horizontal="right"/>
    </xf>
    <xf numFmtId="0" fontId="7" fillId="7" borderId="0" xfId="0" applyFont="1" applyFill="1" applyAlignment="1">
      <alignment horizontal="center" vertical="center"/>
    </xf>
    <xf numFmtId="0" fontId="28" fillId="0" borderId="19" xfId="0" applyFont="1" applyFill="1" applyBorder="1" applyAlignment="1">
      <alignment vertical="center" wrapText="1"/>
    </xf>
    <xf numFmtId="0" fontId="42" fillId="0" borderId="1" xfId="0" applyFont="1" applyFill="1" applyBorder="1" applyAlignment="1">
      <alignment horizontal="left" vertical="center" wrapText="1" indent="1"/>
    </xf>
    <xf numFmtId="0" fontId="10" fillId="4" borderId="0" xfId="0" applyFont="1" applyFill="1" applyBorder="1" applyAlignment="1"/>
    <xf numFmtId="0" fontId="13" fillId="2" borderId="16" xfId="0" applyFont="1" applyFill="1" applyBorder="1" applyAlignment="1">
      <alignment vertical="center"/>
    </xf>
    <xf numFmtId="0" fontId="27" fillId="11" borderId="21" xfId="0" applyFont="1" applyFill="1" applyBorder="1" applyAlignment="1">
      <alignment horizontal="left" vertical="center"/>
    </xf>
    <xf numFmtId="0" fontId="30" fillId="0" borderId="0" xfId="0" applyFont="1" applyFill="1" applyAlignment="1">
      <alignment vertical="center" wrapText="1"/>
    </xf>
    <xf numFmtId="14" fontId="7" fillId="3" borderId="1" xfId="0" applyNumberFormat="1" applyFont="1" applyFill="1" applyBorder="1" applyAlignment="1">
      <alignment horizontal="center" vertical="center" wrapText="1"/>
    </xf>
    <xf numFmtId="0" fontId="10" fillId="0" borderId="0" xfId="0" applyFont="1" applyFill="1" applyAlignment="1">
      <alignment wrapText="1"/>
    </xf>
    <xf numFmtId="0" fontId="9" fillId="2" borderId="1" xfId="0" applyFont="1" applyFill="1" applyBorder="1" applyAlignment="1">
      <alignment wrapText="1"/>
    </xf>
    <xf numFmtId="0" fontId="27" fillId="4" borderId="0" xfId="0" applyFont="1" applyFill="1" applyAlignment="1">
      <alignment horizontal="left" vertical="center"/>
    </xf>
    <xf numFmtId="0" fontId="27" fillId="0" borderId="0" xfId="0" applyFont="1" applyFill="1" applyAlignment="1">
      <alignment vertical="center" wrapText="1"/>
    </xf>
    <xf numFmtId="0" fontId="55" fillId="3" borderId="0" xfId="0" applyFont="1" applyFill="1" applyAlignment="1">
      <alignment vertical="center" wrapText="1"/>
    </xf>
    <xf numFmtId="0" fontId="10" fillId="4" borderId="0" xfId="5" applyFont="1" applyFill="1" applyBorder="1" applyAlignment="1"/>
    <xf numFmtId="0" fontId="9" fillId="12" borderId="0" xfId="0" applyFont="1" applyFill="1" applyBorder="1"/>
    <xf numFmtId="0" fontId="9" fillId="3" borderId="0" xfId="0" applyFont="1" applyFill="1" applyBorder="1" applyAlignment="1">
      <alignment horizontal="left" vertical="top"/>
    </xf>
    <xf numFmtId="0" fontId="10" fillId="4" borderId="5" xfId="0" applyFont="1" applyFill="1" applyBorder="1" applyAlignment="1"/>
    <xf numFmtId="0" fontId="9" fillId="3" borderId="1" xfId="0" applyFont="1" applyFill="1" applyBorder="1"/>
    <xf numFmtId="0" fontId="42" fillId="3" borderId="1" xfId="0" applyFont="1" applyFill="1" applyBorder="1" applyAlignment="1">
      <alignment horizontal="left" vertical="center" wrapText="1" indent="1"/>
    </xf>
    <xf numFmtId="0" fontId="58" fillId="0" borderId="19" xfId="0" applyFont="1" applyFill="1" applyBorder="1" applyAlignment="1">
      <alignment vertical="center" wrapText="1"/>
    </xf>
    <xf numFmtId="0" fontId="28" fillId="0" borderId="0" xfId="0" applyFont="1" applyFill="1" applyBorder="1" applyAlignment="1">
      <alignment vertical="center" wrapText="1"/>
    </xf>
    <xf numFmtId="0" fontId="55" fillId="3" borderId="0" xfId="0" applyFont="1" applyFill="1" applyAlignment="1">
      <alignment horizontal="center" vertical="center" wrapText="1"/>
    </xf>
    <xf numFmtId="0" fontId="10" fillId="7" borderId="0" xfId="0" applyFont="1" applyFill="1" applyBorder="1" applyAlignment="1"/>
    <xf numFmtId="0" fontId="27" fillId="7" borderId="1" xfId="0" applyFont="1" applyFill="1" applyBorder="1" applyAlignment="1">
      <alignment wrapText="1"/>
    </xf>
    <xf numFmtId="0" fontId="59" fillId="7" borderId="21" xfId="0" applyFont="1" applyFill="1" applyBorder="1" applyAlignment="1">
      <alignment horizontal="left" vertical="center"/>
    </xf>
    <xf numFmtId="0" fontId="9" fillId="7" borderId="1" xfId="0" applyFont="1" applyFill="1" applyBorder="1" applyAlignment="1">
      <alignment wrapText="1"/>
    </xf>
    <xf numFmtId="0" fontId="10" fillId="7" borderId="0" xfId="2" applyFont="1" applyFill="1" applyAlignment="1">
      <alignment horizontal="left" vertical="center"/>
    </xf>
    <xf numFmtId="0" fontId="37" fillId="7" borderId="1" xfId="0" applyFont="1" applyFill="1" applyBorder="1" applyAlignment="1">
      <alignment horizontal="left" vertical="center" wrapText="1"/>
    </xf>
    <xf numFmtId="0" fontId="42" fillId="7" borderId="1" xfId="0" applyFont="1" applyFill="1" applyBorder="1" applyAlignment="1">
      <alignment vertical="center" wrapText="1"/>
    </xf>
    <xf numFmtId="0" fontId="27" fillId="4" borderId="21" xfId="0" applyFont="1" applyFill="1" applyBorder="1" applyAlignment="1">
      <alignment horizontal="left" vertical="center"/>
    </xf>
    <xf numFmtId="0" fontId="29" fillId="4" borderId="1" xfId="0" applyFont="1" applyFill="1" applyBorder="1" applyAlignment="1">
      <alignment horizontal="left" vertical="top"/>
    </xf>
    <xf numFmtId="0" fontId="9" fillId="0" borderId="9" xfId="0" applyFont="1" applyFill="1" applyBorder="1" applyAlignment="1">
      <alignment horizontal="center"/>
    </xf>
    <xf numFmtId="0" fontId="9" fillId="0" borderId="5" xfId="0" applyFont="1" applyFill="1" applyBorder="1" applyAlignment="1">
      <alignment horizontal="left" vertical="top" wrapText="1"/>
    </xf>
    <xf numFmtId="0" fontId="9" fillId="0" borderId="1" xfId="0" applyFont="1" applyFill="1" applyBorder="1" applyAlignment="1">
      <alignment horizontal="left" vertical="top" wrapText="1"/>
    </xf>
    <xf numFmtId="0" fontId="58" fillId="3" borderId="19" xfId="0" applyFont="1" applyFill="1" applyBorder="1" applyAlignment="1">
      <alignment vertical="center" wrapText="1"/>
    </xf>
    <xf numFmtId="0" fontId="45" fillId="0" borderId="0" xfId="0" applyFont="1" applyFill="1" applyAlignment="1">
      <alignment vertical="top" wrapText="1"/>
    </xf>
    <xf numFmtId="0" fontId="27" fillId="13" borderId="0" xfId="0" applyFont="1" applyFill="1"/>
    <xf numFmtId="0" fontId="42" fillId="13" borderId="0" xfId="0" applyFont="1" applyFill="1" applyAlignment="1">
      <alignment vertical="center" wrapText="1"/>
    </xf>
    <xf numFmtId="0" fontId="27" fillId="13" borderId="4" xfId="0" applyFont="1" applyFill="1" applyBorder="1"/>
    <xf numFmtId="0" fontId="59" fillId="0" borderId="21" xfId="0" applyFont="1" applyFill="1" applyBorder="1" applyAlignment="1">
      <alignment horizontal="left" vertical="center"/>
    </xf>
    <xf numFmtId="0" fontId="27" fillId="4" borderId="9" xfId="0" applyFont="1" applyFill="1" applyBorder="1" applyAlignment="1">
      <alignment vertical="top"/>
    </xf>
    <xf numFmtId="0" fontId="13" fillId="9" borderId="9" xfId="0" applyFont="1" applyFill="1" applyBorder="1" applyAlignment="1">
      <alignment wrapText="1"/>
    </xf>
    <xf numFmtId="0" fontId="27" fillId="0" borderId="19" xfId="0" applyFont="1" applyFill="1" applyBorder="1" applyAlignment="1">
      <alignment vertical="center" wrapText="1"/>
    </xf>
    <xf numFmtId="0" fontId="27" fillId="4" borderId="18" xfId="0" applyFont="1" applyFill="1" applyBorder="1" applyAlignment="1">
      <alignment vertical="top"/>
    </xf>
    <xf numFmtId="0" fontId="13" fillId="9" borderId="19" xfId="0" applyFont="1" applyFill="1" applyBorder="1" applyAlignment="1">
      <alignment wrapText="1"/>
    </xf>
    <xf numFmtId="0" fontId="13" fillId="0" borderId="18" xfId="2" applyFont="1" applyFill="1" applyBorder="1" applyAlignment="1">
      <alignment vertical="center" wrapText="1"/>
    </xf>
    <xf numFmtId="0" fontId="55" fillId="3" borderId="0" xfId="0" applyFont="1" applyFill="1" applyAlignment="1">
      <alignment horizontal="center" vertical="center" wrapText="1"/>
    </xf>
    <xf numFmtId="14" fontId="65" fillId="0" borderId="1" xfId="0" applyNumberFormat="1" applyFont="1" applyFill="1" applyBorder="1" applyAlignment="1">
      <alignment horizontal="center" vertical="center" wrapText="1"/>
    </xf>
    <xf numFmtId="0" fontId="27" fillId="11" borderId="0" xfId="0" applyFont="1" applyFill="1"/>
    <xf numFmtId="0" fontId="9" fillId="3" borderId="0" xfId="0" applyFont="1" applyFill="1"/>
    <xf numFmtId="0" fontId="27" fillId="11" borderId="22" xfId="0" applyFont="1" applyFill="1" applyBorder="1" applyAlignment="1">
      <alignment vertical="center"/>
    </xf>
    <xf numFmtId="0" fontId="13" fillId="3" borderId="17" xfId="0" applyFont="1" applyFill="1" applyBorder="1" applyAlignment="1">
      <alignment vertical="center"/>
    </xf>
    <xf numFmtId="0" fontId="27" fillId="13" borderId="0" xfId="0" applyFont="1" applyFill="1" applyAlignment="1">
      <alignment wrapText="1"/>
    </xf>
    <xf numFmtId="0" fontId="55" fillId="3" borderId="0" xfId="0" applyFont="1" applyFill="1" applyAlignment="1">
      <alignment horizontal="center" vertical="center" wrapText="1"/>
    </xf>
    <xf numFmtId="0" fontId="59" fillId="3" borderId="0" xfId="2" applyFont="1" applyFill="1"/>
    <xf numFmtId="0" fontId="9" fillId="7" borderId="0" xfId="0" applyFont="1" applyFill="1" applyBorder="1"/>
    <xf numFmtId="0" fontId="9" fillId="9" borderId="0" xfId="0" applyFont="1" applyFill="1" applyBorder="1"/>
    <xf numFmtId="0" fontId="27" fillId="11" borderId="22" xfId="0" applyFont="1" applyFill="1" applyBorder="1" applyAlignment="1">
      <alignment vertical="center" wrapText="1"/>
    </xf>
    <xf numFmtId="0" fontId="13" fillId="2" borderId="16" xfId="0" applyFont="1" applyFill="1" applyBorder="1" applyAlignment="1">
      <alignment vertical="center" wrapText="1"/>
    </xf>
    <xf numFmtId="0" fontId="13" fillId="0" borderId="17" xfId="0" applyFont="1" applyFill="1" applyBorder="1" applyAlignment="1">
      <alignment vertical="center" wrapText="1"/>
    </xf>
    <xf numFmtId="0" fontId="67" fillId="3" borderId="0" xfId="5" applyFont="1" applyFill="1" applyAlignment="1">
      <alignment horizontal="left" vertical="center" wrapText="1"/>
    </xf>
    <xf numFmtId="0" fontId="29" fillId="14" borderId="1" xfId="0" applyFont="1" applyFill="1" applyBorder="1" applyAlignment="1">
      <alignment horizontal="right"/>
    </xf>
    <xf numFmtId="0" fontId="9" fillId="0" borderId="0" xfId="0" applyFont="1" applyFill="1" applyBorder="1"/>
    <xf numFmtId="0" fontId="9" fillId="14" borderId="1" xfId="0" applyFont="1" applyFill="1" applyBorder="1" applyAlignment="1">
      <alignment horizontal="right"/>
    </xf>
    <xf numFmtId="0" fontId="13" fillId="12" borderId="1" xfId="0" applyFont="1" applyFill="1" applyBorder="1" applyAlignment="1">
      <alignment vertical="center"/>
    </xf>
    <xf numFmtId="0" fontId="9" fillId="0" borderId="5" xfId="0" applyFont="1" applyFill="1" applyBorder="1" applyAlignment="1">
      <alignment horizontal="right"/>
    </xf>
    <xf numFmtId="0" fontId="9" fillId="0" borderId="1" xfId="0" applyFont="1" applyFill="1" applyBorder="1" applyAlignment="1">
      <alignment horizontal="left" wrapText="1"/>
    </xf>
    <xf numFmtId="0" fontId="68" fillId="0" borderId="0" xfId="0" applyFont="1" applyFill="1" applyBorder="1" applyAlignment="1">
      <alignment horizontal="center" vertical="center" wrapText="1"/>
    </xf>
    <xf numFmtId="0" fontId="59" fillId="3" borderId="21" xfId="0" applyFont="1" applyFill="1" applyBorder="1" applyAlignment="1">
      <alignment horizontal="left" vertical="center"/>
    </xf>
    <xf numFmtId="0" fontId="13" fillId="9" borderId="1" xfId="0" applyFont="1" applyFill="1" applyBorder="1" applyAlignment="1">
      <alignment wrapText="1"/>
    </xf>
    <xf numFmtId="0" fontId="59" fillId="0" borderId="0" xfId="2" applyFont="1" applyFill="1" applyAlignment="1">
      <alignment horizontal="left" vertical="center"/>
    </xf>
    <xf numFmtId="0" fontId="7" fillId="2" borderId="1" xfId="0" applyFont="1" applyFill="1" applyBorder="1" applyAlignment="1">
      <alignment wrapText="1"/>
    </xf>
    <xf numFmtId="0" fontId="9" fillId="2" borderId="0" xfId="0" applyFont="1" applyFill="1" applyBorder="1"/>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42" fillId="15" borderId="24" xfId="0" applyFont="1" applyFill="1" applyBorder="1" applyAlignment="1">
      <alignment horizontal="left" vertical="center" wrapText="1" indent="1"/>
    </xf>
    <xf numFmtId="0" fontId="27" fillId="13"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13" borderId="3" xfId="0" applyFont="1" applyFill="1" applyBorder="1" applyAlignment="1">
      <alignment horizontal="center" vertical="center"/>
    </xf>
    <xf numFmtId="0" fontId="55"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applyAlignment="1">
      <alignment horizontal="center"/>
    </xf>
    <xf numFmtId="0" fontId="42" fillId="15" borderId="1" xfId="0" applyFont="1" applyFill="1" applyBorder="1" applyAlignment="1">
      <alignment horizontal="left" vertical="center" wrapText="1" indent="1"/>
    </xf>
    <xf numFmtId="0" fontId="29" fillId="2" borderId="1" xfId="0" applyFont="1" applyFill="1" applyBorder="1" applyAlignment="1">
      <alignment horizontal="center" vertical="center" wrapText="1"/>
    </xf>
    <xf numFmtId="0" fontId="25" fillId="2" borderId="0" xfId="0" applyFont="1" applyFill="1"/>
    <xf numFmtId="0" fontId="28" fillId="2" borderId="0" xfId="0" applyFont="1" applyFill="1" applyAlignment="1">
      <alignment vertical="center"/>
    </xf>
    <xf numFmtId="0" fontId="9" fillId="0" borderId="0" xfId="0" applyFont="1" applyFill="1" applyBorder="1" applyAlignment="1">
      <alignment horizontal="right" vertical="center"/>
    </xf>
    <xf numFmtId="0" fontId="13" fillId="3" borderId="21" xfId="0" applyFont="1" applyFill="1" applyBorder="1" applyAlignment="1">
      <alignment vertical="center" wrapText="1"/>
    </xf>
    <xf numFmtId="0" fontId="27" fillId="4" borderId="21" xfId="0" applyFont="1" applyFill="1" applyBorder="1"/>
    <xf numFmtId="0" fontId="59" fillId="3" borderId="0" xfId="0" applyFont="1" applyFill="1" applyAlignment="1">
      <alignment wrapText="1"/>
    </xf>
    <xf numFmtId="0" fontId="9" fillId="2" borderId="1" xfId="0" applyFont="1" applyFill="1" applyBorder="1" applyAlignment="1">
      <alignment horizontal="right" vertical="center"/>
    </xf>
    <xf numFmtId="0" fontId="9" fillId="2" borderId="2" xfId="0" applyFont="1" applyFill="1" applyBorder="1"/>
    <xf numFmtId="0" fontId="9" fillId="2" borderId="2" xfId="0" applyFont="1" applyFill="1" applyBorder="1" applyAlignment="1">
      <alignment horizontal="right"/>
    </xf>
    <xf numFmtId="0" fontId="9" fillId="2" borderId="2" xfId="0" applyFont="1" applyFill="1" applyBorder="1" applyAlignment="1">
      <alignment horizontal="right" vertical="center"/>
    </xf>
    <xf numFmtId="0" fontId="14" fillId="2"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70" fillId="3" borderId="1" xfId="0" applyFont="1" applyFill="1" applyBorder="1" applyAlignment="1">
      <alignment horizontal="left" vertical="center" wrapText="1" indent="1"/>
    </xf>
    <xf numFmtId="14" fontId="69" fillId="3" borderId="1" xfId="0" applyNumberFormat="1" applyFont="1" applyFill="1" applyBorder="1" applyAlignment="1">
      <alignment horizontal="center" vertical="center" wrapText="1"/>
    </xf>
    <xf numFmtId="14" fontId="69" fillId="2" borderId="1" xfId="0" applyNumberFormat="1" applyFont="1" applyFill="1" applyBorder="1" applyAlignment="1">
      <alignment horizontal="center" vertical="center" wrapText="1"/>
    </xf>
    <xf numFmtId="0" fontId="27" fillId="11" borderId="21" xfId="0" applyFont="1" applyFill="1" applyBorder="1"/>
    <xf numFmtId="0" fontId="67" fillId="0" borderId="0" xfId="0" applyFont="1" applyFill="1"/>
    <xf numFmtId="0" fontId="27" fillId="11" borderId="21" xfId="0" applyFont="1" applyFill="1" applyBorder="1" applyAlignment="1">
      <alignment vertical="center" wrapText="1"/>
    </xf>
    <xf numFmtId="0" fontId="13" fillId="3" borderId="27" xfId="0" applyFont="1" applyFill="1" applyBorder="1" applyAlignment="1">
      <alignment vertical="center" wrapText="1"/>
    </xf>
    <xf numFmtId="0" fontId="13" fillId="3" borderId="28" xfId="0" applyFont="1" applyFill="1" applyBorder="1" applyAlignment="1">
      <alignment vertical="center" wrapText="1"/>
    </xf>
    <xf numFmtId="0" fontId="13" fillId="16" borderId="1" xfId="0" applyFont="1" applyFill="1" applyBorder="1" applyAlignment="1">
      <alignment vertical="center"/>
    </xf>
    <xf numFmtId="0" fontId="9" fillId="3" borderId="27" xfId="0" applyFont="1" applyFill="1" applyBorder="1"/>
    <xf numFmtId="0" fontId="13" fillId="0" borderId="0" xfId="0" applyFont="1" applyFill="1" applyBorder="1" applyAlignment="1">
      <alignment vertical="center" wrapText="1"/>
    </xf>
    <xf numFmtId="0" fontId="9" fillId="3" borderId="28" xfId="0" applyFont="1" applyFill="1" applyBorder="1" applyAlignment="1">
      <alignment horizontal="left" vertical="top" wrapText="1"/>
    </xf>
    <xf numFmtId="0" fontId="73" fillId="3"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13" fillId="2" borderId="0" xfId="0" applyFont="1" applyFill="1" applyBorder="1" applyAlignment="1">
      <alignment vertical="center"/>
    </xf>
    <xf numFmtId="0" fontId="27" fillId="7" borderId="21" xfId="0" applyFont="1" applyFill="1" applyBorder="1" applyAlignment="1">
      <alignment horizontal="left" vertical="center"/>
    </xf>
    <xf numFmtId="0" fontId="37" fillId="3" borderId="1" xfId="0" applyFont="1" applyFill="1" applyBorder="1" applyAlignment="1">
      <alignment horizontal="left" vertical="center" wrapText="1"/>
    </xf>
    <xf numFmtId="0" fontId="42" fillId="3" borderId="24" xfId="0" applyFont="1" applyFill="1" applyBorder="1" applyAlignment="1">
      <alignment vertical="center" wrapText="1"/>
    </xf>
    <xf numFmtId="0" fontId="55" fillId="3" borderId="0" xfId="0" applyFont="1" applyFill="1" applyAlignment="1">
      <alignment horizontal="center" vertical="center" wrapText="1"/>
    </xf>
    <xf numFmtId="0" fontId="29" fillId="4" borderId="0" xfId="5" applyFont="1" applyFill="1" applyBorder="1" applyAlignment="1">
      <alignment horizontal="left" vertical="top"/>
    </xf>
    <xf numFmtId="0" fontId="27" fillId="17" borderId="21" xfId="5" applyFont="1" applyFill="1" applyBorder="1" applyAlignment="1">
      <alignment horizontal="left" vertical="center"/>
    </xf>
    <xf numFmtId="0" fontId="29" fillId="3" borderId="0" xfId="5" applyFont="1" applyFill="1" applyAlignment="1">
      <alignment wrapText="1"/>
    </xf>
    <xf numFmtId="0" fontId="9" fillId="0" borderId="1" xfId="5" applyFont="1" applyFill="1" applyBorder="1" applyAlignment="1">
      <alignment horizontal="left" wrapText="1"/>
    </xf>
    <xf numFmtId="0" fontId="27" fillId="11" borderId="21" xfId="5" applyFont="1" applyFill="1" applyBorder="1"/>
    <xf numFmtId="0" fontId="9" fillId="3" borderId="27" xfId="5" applyFont="1" applyFill="1" applyBorder="1"/>
    <xf numFmtId="0" fontId="9" fillId="3" borderId="28" xfId="5" applyFont="1" applyFill="1" applyBorder="1" applyAlignment="1">
      <alignment horizontal="left" vertical="top" wrapText="1"/>
    </xf>
    <xf numFmtId="0" fontId="27" fillId="11" borderId="21" xfId="5" applyFont="1" applyFill="1" applyBorder="1" applyAlignment="1">
      <alignment vertical="center" wrapText="1"/>
    </xf>
    <xf numFmtId="0" fontId="13" fillId="3" borderId="27" xfId="5" applyFont="1" applyFill="1" applyBorder="1" applyAlignment="1">
      <alignment vertical="center" wrapText="1"/>
    </xf>
    <xf numFmtId="0" fontId="27" fillId="11" borderId="21" xfId="5" applyFont="1" applyFill="1" applyBorder="1" applyAlignment="1">
      <alignment horizontal="left" vertical="center"/>
    </xf>
    <xf numFmtId="0" fontId="30" fillId="0" borderId="0" xfId="5" applyFont="1" applyFill="1" applyAlignment="1">
      <alignment vertical="center" wrapText="1"/>
    </xf>
    <xf numFmtId="0" fontId="30" fillId="0" borderId="23" xfId="5" applyFont="1" applyFill="1" applyBorder="1" applyAlignment="1">
      <alignment vertical="center" wrapText="1"/>
    </xf>
    <xf numFmtId="0" fontId="10" fillId="0" borderId="1" xfId="0" applyFont="1" applyFill="1" applyBorder="1"/>
    <xf numFmtId="0" fontId="29" fillId="4" borderId="1" xfId="5" applyFont="1" applyFill="1" applyBorder="1" applyAlignment="1">
      <alignment horizontal="left" vertical="top"/>
    </xf>
    <xf numFmtId="0" fontId="37" fillId="3" borderId="1" xfId="9"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55" fillId="9" borderId="0" xfId="0" applyFont="1" applyFill="1" applyAlignment="1">
      <alignment horizontal="center" vertical="center" wrapText="1"/>
    </xf>
    <xf numFmtId="0" fontId="13" fillId="0" borderId="0" xfId="0" applyFont="1" applyFill="1" applyAlignment="1">
      <alignment horizontal="left" vertical="center" wrapText="1"/>
    </xf>
    <xf numFmtId="0" fontId="13" fillId="0" borderId="0" xfId="2" applyFont="1" applyFill="1" applyAlignment="1">
      <alignment horizontal="left" vertical="center" wrapText="1"/>
    </xf>
    <xf numFmtId="0" fontId="13" fillId="0" borderId="26" xfId="2" applyFont="1" applyFill="1" applyBorder="1" applyAlignment="1">
      <alignment horizontal="left" vertical="center" wrapText="1"/>
    </xf>
    <xf numFmtId="0" fontId="13" fillId="0" borderId="24" xfId="2" applyFont="1" applyFill="1" applyBorder="1" applyAlignment="1">
      <alignment horizontal="left" vertical="center" wrapText="1"/>
    </xf>
    <xf numFmtId="0" fontId="13" fillId="0" borderId="25" xfId="2" applyFont="1" applyFill="1" applyBorder="1" applyAlignment="1">
      <alignment horizontal="left" vertical="center" wrapText="1"/>
    </xf>
    <xf numFmtId="0" fontId="56" fillId="0" borderId="6"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20" fillId="0" borderId="0" xfId="0" applyFont="1" applyAlignment="1">
      <alignment horizontal="left" vertical="top" wrapText="1"/>
    </xf>
    <xf numFmtId="0" fontId="22" fillId="0" borderId="0" xfId="0" applyFont="1" applyAlignment="1">
      <alignment horizontal="left" vertical="top"/>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13" xfId="0" applyFont="1" applyFill="1" applyBorder="1" applyAlignment="1">
      <alignment horizontal="left" vertical="top" wrapText="1"/>
    </xf>
    <xf numFmtId="0" fontId="14" fillId="4" borderId="0" xfId="0" applyFont="1" applyFill="1" applyAlignment="1">
      <alignment horizontal="left" vertical="center"/>
    </xf>
    <xf numFmtId="0" fontId="6" fillId="0" borderId="0" xfId="0" applyFont="1" applyAlignment="1">
      <alignment horizontal="left" wrapText="1"/>
    </xf>
    <xf numFmtId="0" fontId="0" fillId="0" borderId="0" xfId="0" applyFont="1" applyAlignment="1">
      <alignment horizontal="left" wrapText="1"/>
    </xf>
    <xf numFmtId="0" fontId="55" fillId="3" borderId="0" xfId="0" applyFont="1" applyFill="1" applyAlignment="1">
      <alignment horizontal="center" vertical="center" wrapText="1"/>
    </xf>
    <xf numFmtId="0" fontId="45" fillId="10" borderId="0" xfId="0" applyFont="1" applyFill="1" applyAlignment="1">
      <alignment horizontal="center" vertical="top" wrapText="1"/>
    </xf>
    <xf numFmtId="0" fontId="56" fillId="3" borderId="6" xfId="0" applyFont="1" applyFill="1" applyBorder="1" applyAlignment="1">
      <alignment horizontal="center" vertical="center" wrapText="1"/>
    </xf>
    <xf numFmtId="0" fontId="56" fillId="3" borderId="12"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68" fillId="9" borderId="12" xfId="0" applyFont="1" applyFill="1" applyBorder="1" applyAlignment="1">
      <alignment horizontal="center" vertical="center" wrapText="1"/>
    </xf>
    <xf numFmtId="0" fontId="68" fillId="3" borderId="6" xfId="5" applyFont="1" applyFill="1" applyBorder="1" applyAlignment="1">
      <alignment horizontal="center" vertical="center" wrapText="1"/>
    </xf>
    <xf numFmtId="0" fontId="68" fillId="3" borderId="12" xfId="5" applyFont="1" applyFill="1" applyBorder="1" applyAlignment="1">
      <alignment horizontal="center" vertical="center" wrapText="1"/>
    </xf>
    <xf numFmtId="0" fontId="45" fillId="10" borderId="0" xfId="0" applyFont="1" applyFill="1" applyAlignment="1">
      <alignment horizontal="left" vertical="top" wrapText="1"/>
    </xf>
  </cellXfs>
  <cellStyles count="13">
    <cellStyle name="Normal 2" xfId="5"/>
    <cellStyle name="Normal 3" xfId="11"/>
    <cellStyle name="Normal 4" xfId="9"/>
    <cellStyle name="Обычный" xfId="0" builtinId="0"/>
    <cellStyle name="Обычный 2" xfId="2"/>
    <cellStyle name="Обычный 3" xfId="7"/>
    <cellStyle name="Обычный 3 2" xfId="1"/>
    <cellStyle name="Обычный 3 2 2" xfId="8"/>
    <cellStyle name="Обычный 3 3" xfId="10"/>
    <cellStyle name="Обычный 3 4" xfId="12"/>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4" zoomScaleNormal="100" workbookViewId="0">
      <selection activeCell="B20" sqref="B20"/>
    </sheetView>
  </sheetViews>
  <sheetFormatPr defaultColWidth="9.140625" defaultRowHeight="15" x14ac:dyDescent="0.25"/>
  <cols>
    <col min="1" max="1" width="69" style="2" customWidth="1"/>
    <col min="2" max="2" width="10.42578125" style="1" bestFit="1" customWidth="1"/>
    <col min="3" max="16384" width="9.140625" style="1"/>
  </cols>
  <sheetData>
    <row r="1" spans="1:2" s="2" customFormat="1" ht="12.75" x14ac:dyDescent="0.2">
      <c r="A1" s="9" t="s">
        <v>301</v>
      </c>
    </row>
    <row r="2" spans="1:2" s="2" customFormat="1" ht="12.75" x14ac:dyDescent="0.2">
      <c r="A2" s="210" t="s">
        <v>412</v>
      </c>
    </row>
    <row r="3" spans="1:2" s="8" customFormat="1" x14ac:dyDescent="0.25">
      <c r="A3" s="259" t="s">
        <v>59</v>
      </c>
      <c r="B3" s="113" t="e">
        <f>'Каникулы в горах|comiss'!B3</f>
        <v>#REF!</v>
      </c>
    </row>
    <row r="4" spans="1:2" s="8" customFormat="1" x14ac:dyDescent="0.25">
      <c r="A4" s="259"/>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8">
        <v>2</v>
      </c>
      <c r="B16" s="13" t="e">
        <f>'Каникулы в горах|comiss'!B16</f>
        <v>#REF!</v>
      </c>
    </row>
    <row r="17" spans="1:2" s="16" customFormat="1" ht="12" customHeight="1" x14ac:dyDescent="0.2">
      <c r="A17" s="279" t="s">
        <v>377</v>
      </c>
      <c r="B17" s="13"/>
    </row>
    <row r="18" spans="1:2" s="16" customFormat="1" ht="12" customHeight="1" x14ac:dyDescent="0.2">
      <c r="A18" s="4">
        <v>1</v>
      </c>
      <c r="B18" s="13" t="e">
        <f>'Каникулы в горах|comiss'!B18</f>
        <v>#REF!</v>
      </c>
    </row>
    <row r="19" spans="1:2" s="16" customFormat="1" ht="12" customHeight="1" x14ac:dyDescent="0.2">
      <c r="A19" s="278">
        <v>2</v>
      </c>
      <c r="B19" s="13" t="e">
        <f>'Каникулы в горах|comiss'!B19</f>
        <v>#REF!</v>
      </c>
    </row>
    <row r="20" spans="1:2" s="16" customFormat="1" ht="12" customHeight="1" x14ac:dyDescent="0.2">
      <c r="A20" s="278">
        <v>3</v>
      </c>
      <c r="B20" s="13" t="e">
        <f>'Каникулы в горах|comiss'!B20</f>
        <v>#REF!</v>
      </c>
    </row>
    <row r="21" spans="1:2" s="16" customFormat="1" ht="12" customHeight="1" x14ac:dyDescent="0.2">
      <c r="A21" s="278">
        <v>4</v>
      </c>
      <c r="B21" s="13" t="e">
        <f>'Каникулы в горах|comiss'!B21</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B6*0.9</f>
        <v>#REF!</v>
      </c>
    </row>
    <row r="28" spans="1:2" s="16" customFormat="1" ht="12" customHeight="1" x14ac:dyDescent="0.2">
      <c r="A28" s="4">
        <v>2</v>
      </c>
      <c r="B28" s="13" t="e">
        <f t="shared" ref="B28" si="3">B7*0.9</f>
        <v>#REF!</v>
      </c>
    </row>
    <row r="29" spans="1:2" s="16" customFormat="1" ht="12" customHeight="1" x14ac:dyDescent="0.2">
      <c r="A29" s="13" t="s">
        <v>307</v>
      </c>
      <c r="B29" s="13"/>
    </row>
    <row r="30" spans="1:2" s="16" customFormat="1" ht="12" customHeight="1" x14ac:dyDescent="0.2">
      <c r="A30" s="4">
        <v>1</v>
      </c>
      <c r="B30" s="13" t="e">
        <f t="shared" ref="B30" si="4">B9*0.9</f>
        <v>#REF!</v>
      </c>
    </row>
    <row r="31" spans="1:2" s="16" customFormat="1" ht="12" customHeight="1" x14ac:dyDescent="0.2">
      <c r="A31" s="4">
        <v>2</v>
      </c>
      <c r="B31" s="13" t="e">
        <f t="shared" ref="B31" si="5">B10*0.9</f>
        <v>#REF!</v>
      </c>
    </row>
    <row r="32" spans="1:2" s="16" customFormat="1" ht="12" customHeight="1" x14ac:dyDescent="0.2">
      <c r="A32" s="13" t="s">
        <v>326</v>
      </c>
      <c r="B32" s="13"/>
    </row>
    <row r="33" spans="1:2" s="16" customFormat="1" ht="12" customHeight="1" x14ac:dyDescent="0.2">
      <c r="A33" s="4">
        <v>1</v>
      </c>
      <c r="B33" s="13" t="e">
        <f t="shared" ref="B33" si="6">B12*0.9</f>
        <v>#REF!</v>
      </c>
    </row>
    <row r="34" spans="1:2" s="16" customFormat="1" ht="12" customHeight="1" x14ac:dyDescent="0.2">
      <c r="A34" s="4">
        <v>2</v>
      </c>
      <c r="B34" s="13" t="e">
        <f t="shared" ref="B34" si="7">B13*0.9</f>
        <v>#REF!</v>
      </c>
    </row>
    <row r="35" spans="1:2" s="16" customFormat="1" ht="12" customHeight="1" x14ac:dyDescent="0.2">
      <c r="A35" s="13" t="s">
        <v>327</v>
      </c>
      <c r="B35" s="13"/>
    </row>
    <row r="36" spans="1:2" s="16" customFormat="1" ht="12" customHeight="1" x14ac:dyDescent="0.2">
      <c r="A36" s="4">
        <v>1</v>
      </c>
      <c r="B36" s="13" t="e">
        <f t="shared" ref="B36" si="8">B15*0.9</f>
        <v>#REF!</v>
      </c>
    </row>
    <row r="37" spans="1:2" s="16" customFormat="1" ht="12" customHeight="1" x14ac:dyDescent="0.2">
      <c r="A37" s="278">
        <v>2</v>
      </c>
      <c r="B37" s="13" t="e">
        <f t="shared" ref="B37" si="9">B16*0.9</f>
        <v>#REF!</v>
      </c>
    </row>
    <row r="38" spans="1:2" s="16" customFormat="1" ht="12" customHeight="1" x14ac:dyDescent="0.2">
      <c r="A38" s="279" t="s">
        <v>377</v>
      </c>
      <c r="B38" s="13"/>
    </row>
    <row r="39" spans="1:2" s="16" customFormat="1" ht="12" customHeight="1" x14ac:dyDescent="0.2">
      <c r="A39" s="4">
        <v>1</v>
      </c>
      <c r="B39" s="13" t="e">
        <f t="shared" ref="B39" si="10">B18*0.9</f>
        <v>#REF!</v>
      </c>
    </row>
    <row r="40" spans="1:2" s="16" customFormat="1" ht="12" customHeight="1" x14ac:dyDescent="0.2">
      <c r="A40" s="278">
        <v>2</v>
      </c>
      <c r="B40" s="13" t="e">
        <f t="shared" ref="B40" si="11">B19*0.9</f>
        <v>#REF!</v>
      </c>
    </row>
    <row r="41" spans="1:2" s="16" customFormat="1" ht="12" customHeight="1" x14ac:dyDescent="0.2">
      <c r="A41" s="278">
        <v>3</v>
      </c>
      <c r="B41" s="13" t="e">
        <f t="shared" ref="B41" si="12">B20*0.9</f>
        <v>#REF!</v>
      </c>
    </row>
    <row r="42" spans="1:2" s="16" customFormat="1" ht="12" customHeight="1" x14ac:dyDescent="0.2">
      <c r="A42" s="278">
        <v>4</v>
      </c>
      <c r="B42" s="13" t="e">
        <f t="shared" ref="B42" si="13">B21*0.9</f>
        <v>#REF!</v>
      </c>
    </row>
    <row r="43" spans="1:2" s="16" customFormat="1" ht="165" x14ac:dyDescent="0.2">
      <c r="A43" s="303" t="s">
        <v>409</v>
      </c>
    </row>
    <row r="44" spans="1:2" s="16" customFormat="1" ht="12" customHeight="1" thickBot="1" x14ac:dyDescent="0.25">
      <c r="A44" s="211" t="s">
        <v>73</v>
      </c>
    </row>
    <row r="45" spans="1:2" s="14" customFormat="1" ht="12.75" thickBot="1" x14ac:dyDescent="0.25">
      <c r="A45" s="300" t="s">
        <v>424</v>
      </c>
    </row>
    <row r="46" spans="1:2" s="14" customFormat="1" ht="12" x14ac:dyDescent="0.2">
      <c r="A46" s="213" t="s">
        <v>425</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51" x14ac:dyDescent="0.25">
      <c r="A56" s="319" t="s">
        <v>436</v>
      </c>
    </row>
    <row r="57" spans="1:1" s="8" customFormat="1" ht="25.5" x14ac:dyDescent="0.25">
      <c r="A57" s="301" t="s">
        <v>421</v>
      </c>
    </row>
    <row r="58" spans="1:1" s="8" customFormat="1" ht="25.5" x14ac:dyDescent="0.25">
      <c r="A58" s="301" t="s">
        <v>422</v>
      </c>
    </row>
    <row r="59" spans="1:1" s="8" customFormat="1" ht="51" x14ac:dyDescent="0.25">
      <c r="A59" s="301" t="s">
        <v>410</v>
      </c>
    </row>
    <row r="60" spans="1:1" s="8" customFormat="1" ht="51" x14ac:dyDescent="0.25">
      <c r="A60" s="301" t="s">
        <v>423</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G17" sqref="G17"/>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10" t="s">
        <v>412</v>
      </c>
    </row>
    <row r="3" spans="1:2" s="8" customFormat="1" x14ac:dyDescent="0.25">
      <c r="A3" s="259" t="s">
        <v>59</v>
      </c>
      <c r="B3" s="113" t="e">
        <f>'Каникулы в горах|comiss'!B3</f>
        <v>#REF!</v>
      </c>
    </row>
    <row r="4" spans="1:2" s="8" customFormat="1" x14ac:dyDescent="0.25">
      <c r="A4" s="259"/>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8">
        <v>2</v>
      </c>
      <c r="B16" s="13" t="e">
        <f>'Каникулы в горах|comiss'!B16</f>
        <v>#REF!</v>
      </c>
    </row>
    <row r="17" spans="1:2" s="16" customFormat="1" ht="12" customHeight="1" x14ac:dyDescent="0.2">
      <c r="A17" s="279" t="s">
        <v>377</v>
      </c>
      <c r="B17" s="13"/>
    </row>
    <row r="18" spans="1:2" s="16" customFormat="1" ht="12" customHeight="1" x14ac:dyDescent="0.2">
      <c r="A18" s="4">
        <v>1</v>
      </c>
      <c r="B18" s="13" t="e">
        <f>'Каникулы в горах|comiss'!B18</f>
        <v>#REF!</v>
      </c>
    </row>
    <row r="19" spans="1:2" s="16" customFormat="1" ht="12" customHeight="1" x14ac:dyDescent="0.2">
      <c r="A19" s="278">
        <v>2</v>
      </c>
      <c r="B19" s="13" t="e">
        <f>'Каникулы в горах|comiss'!B19</f>
        <v>#REF!</v>
      </c>
    </row>
    <row r="20" spans="1:2" s="16" customFormat="1" ht="12" customHeight="1" x14ac:dyDescent="0.2">
      <c r="A20" s="278">
        <v>3</v>
      </c>
      <c r="B20" s="13" t="e">
        <f>'Каникулы в горах|comiss'!B20</f>
        <v>#REF!</v>
      </c>
    </row>
    <row r="21" spans="1:2" s="16" customFormat="1" ht="12" customHeight="1" x14ac:dyDescent="0.2">
      <c r="A21" s="278">
        <v>4</v>
      </c>
      <c r="B21" s="13" t="e">
        <f>'Каникулы в горах|comiss'!B21</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8">
        <v>2</v>
      </c>
      <c r="B37" s="13" t="e">
        <f t="shared" ref="B37" si="9">ROUNDUP(B16*0.87,)</f>
        <v>#REF!</v>
      </c>
    </row>
    <row r="38" spans="1:2" s="16" customFormat="1" ht="12" customHeight="1" x14ac:dyDescent="0.2">
      <c r="A38" s="279" t="s">
        <v>377</v>
      </c>
      <c r="B38" s="13"/>
    </row>
    <row r="39" spans="1:2" s="16" customFormat="1" ht="12" customHeight="1" x14ac:dyDescent="0.2">
      <c r="A39" s="4">
        <v>1</v>
      </c>
      <c r="B39" s="13" t="e">
        <f t="shared" ref="B39" si="10">ROUNDUP(B18*0.87,)</f>
        <v>#REF!</v>
      </c>
    </row>
    <row r="40" spans="1:2" s="16" customFormat="1" ht="12" customHeight="1" x14ac:dyDescent="0.2">
      <c r="A40" s="278">
        <v>2</v>
      </c>
      <c r="B40" s="13" t="e">
        <f t="shared" ref="B40" si="11">ROUNDUP(B19*0.87,)</f>
        <v>#REF!</v>
      </c>
    </row>
    <row r="41" spans="1:2" s="16" customFormat="1" ht="12" customHeight="1" x14ac:dyDescent="0.2">
      <c r="A41" s="278">
        <v>3</v>
      </c>
      <c r="B41" s="13" t="e">
        <f t="shared" ref="B41" si="12">ROUNDUP(B20*0.87,)</f>
        <v>#REF!</v>
      </c>
    </row>
    <row r="42" spans="1:2" s="16" customFormat="1" ht="12" customHeight="1" x14ac:dyDescent="0.2">
      <c r="A42" s="278">
        <v>4</v>
      </c>
      <c r="B42" s="13" t="e">
        <f t="shared" ref="B42" si="13">ROUNDUP(B21*0.87,)</f>
        <v>#REF!</v>
      </c>
    </row>
    <row r="43" spans="1:2" s="16" customFormat="1" ht="165" x14ac:dyDescent="0.2">
      <c r="A43" s="303" t="s">
        <v>409</v>
      </c>
    </row>
    <row r="44" spans="1:2" s="16" customFormat="1" ht="12" customHeight="1" thickBot="1" x14ac:dyDescent="0.25">
      <c r="A44" s="211" t="s">
        <v>73</v>
      </c>
    </row>
    <row r="45" spans="1:2" s="14" customFormat="1" ht="12.75" thickBot="1" x14ac:dyDescent="0.25">
      <c r="A45" s="300" t="s">
        <v>424</v>
      </c>
    </row>
    <row r="46" spans="1:2" s="14" customFormat="1" ht="12" x14ac:dyDescent="0.2">
      <c r="A46" s="213" t="s">
        <v>425</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51" x14ac:dyDescent="0.25">
      <c r="A56" s="320" t="s">
        <v>436</v>
      </c>
    </row>
    <row r="57" spans="1:1" s="8" customFormat="1" ht="25.5" x14ac:dyDescent="0.25">
      <c r="A57" s="301" t="s">
        <v>421</v>
      </c>
    </row>
    <row r="58" spans="1:1" s="8" customFormat="1" ht="25.5" x14ac:dyDescent="0.25">
      <c r="A58" s="301" t="s">
        <v>422</v>
      </c>
    </row>
    <row r="59" spans="1:1" s="8" customFormat="1" ht="51" x14ac:dyDescent="0.25">
      <c r="A59" s="301" t="s">
        <v>410</v>
      </c>
    </row>
    <row r="60" spans="1:1" s="8" customFormat="1" ht="51" x14ac:dyDescent="0.25">
      <c r="A60" s="301" t="s">
        <v>423</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8">
        <v>2</v>
      </c>
      <c r="B37" s="13" t="e">
        <f t="shared" ref="B37" si="9">ROUNDUP(B16*0.87,)</f>
        <v>#REF!</v>
      </c>
    </row>
    <row r="38" spans="1:2" s="16" customFormat="1" ht="12" customHeight="1" x14ac:dyDescent="0.2">
      <c r="A38" s="279" t="s">
        <v>377</v>
      </c>
      <c r="B38" s="13"/>
    </row>
    <row r="39" spans="1:2" s="16" customFormat="1" ht="12" customHeight="1" x14ac:dyDescent="0.2">
      <c r="A39" s="4">
        <v>1</v>
      </c>
      <c r="B39" s="13" t="e">
        <f t="shared" ref="B39" si="10">ROUNDUP(B18*0.87,)</f>
        <v>#REF!</v>
      </c>
    </row>
    <row r="40" spans="1:2" s="16" customFormat="1" ht="12" customHeight="1" x14ac:dyDescent="0.2">
      <c r="A40" s="278">
        <v>2</v>
      </c>
      <c r="B40" s="13" t="e">
        <f t="shared" ref="B40" si="11">ROUNDUP(B19*0.87,)</f>
        <v>#REF!</v>
      </c>
    </row>
    <row r="41" spans="1:2" s="16" customFormat="1" ht="12" customHeight="1" x14ac:dyDescent="0.2">
      <c r="A41" s="278">
        <v>3</v>
      </c>
      <c r="B41" s="13" t="e">
        <f t="shared" ref="B41" si="12">ROUNDUP(B20*0.87,)</f>
        <v>#REF!</v>
      </c>
    </row>
    <row r="42" spans="1:2" s="16" customFormat="1" ht="12" customHeight="1" x14ac:dyDescent="0.2">
      <c r="A42" s="278">
        <v>4</v>
      </c>
      <c r="B42" s="13" t="e">
        <f t="shared" ref="B42" si="13">ROUNDUP(B21*0.87,)</f>
        <v>#REF!</v>
      </c>
    </row>
    <row r="43" spans="1:2" s="16" customFormat="1" ht="195" x14ac:dyDescent="0.2">
      <c r="A43" s="284" t="s">
        <v>383</v>
      </c>
    </row>
    <row r="44" spans="1:2" s="16" customFormat="1" ht="12" customHeight="1" x14ac:dyDescent="0.2">
      <c r="A44" s="224"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40" t="s">
        <v>294</v>
      </c>
    </row>
    <row r="57" spans="1:1" ht="56.25" x14ac:dyDescent="0.25">
      <c r="A57" s="285" t="s">
        <v>380</v>
      </c>
    </row>
    <row r="58" spans="1:1" ht="33.75" x14ac:dyDescent="0.25">
      <c r="A58" s="285" t="s">
        <v>381</v>
      </c>
    </row>
    <row r="59" spans="1:1" ht="33.75" x14ac:dyDescent="0.25">
      <c r="A59" s="285" t="s">
        <v>384</v>
      </c>
    </row>
    <row r="60" spans="1:1" ht="33.75" x14ac:dyDescent="0.25">
      <c r="A60" s="285" t="s">
        <v>385</v>
      </c>
    </row>
    <row r="61" spans="1:1" ht="22.5" x14ac:dyDescent="0.25">
      <c r="A61" s="285" t="s">
        <v>386</v>
      </c>
    </row>
    <row r="62" spans="1:1" ht="45" x14ac:dyDescent="0.25">
      <c r="A62" s="285" t="s">
        <v>387</v>
      </c>
    </row>
    <row r="63" spans="1:1" ht="45" x14ac:dyDescent="0.25">
      <c r="A63" s="285" t="s">
        <v>388</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10" zoomScaleNormal="100" workbookViewId="0">
      <selection activeCell="E20" sqref="E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10" t="s">
        <v>412</v>
      </c>
    </row>
    <row r="3" spans="1:2" s="8" customFormat="1" x14ac:dyDescent="0.25">
      <c r="A3" s="259" t="s">
        <v>59</v>
      </c>
      <c r="B3" s="113" t="e">
        <f>'Каникулы в горах|comiss'!B3</f>
        <v>#REF!</v>
      </c>
    </row>
    <row r="4" spans="1:2" s="8" customFormat="1" x14ac:dyDescent="0.25">
      <c r="A4" s="259"/>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8">
        <v>2</v>
      </c>
      <c r="B16" s="13" t="e">
        <f>'Каникулы в горах|comiss'!B16</f>
        <v>#REF!</v>
      </c>
    </row>
    <row r="17" spans="1:2" s="16" customFormat="1" ht="12" customHeight="1" x14ac:dyDescent="0.2">
      <c r="A17" s="279" t="s">
        <v>377</v>
      </c>
      <c r="B17" s="13"/>
    </row>
    <row r="18" spans="1:2" s="16" customFormat="1" ht="12" customHeight="1" x14ac:dyDescent="0.2">
      <c r="A18" s="4">
        <v>1</v>
      </c>
      <c r="B18" s="13" t="e">
        <f>'Каникулы в горах|comiss'!B18</f>
        <v>#REF!</v>
      </c>
    </row>
    <row r="19" spans="1:2" s="16" customFormat="1" ht="12" customHeight="1" x14ac:dyDescent="0.2">
      <c r="A19" s="278">
        <v>2</v>
      </c>
      <c r="B19" s="13" t="e">
        <f>'Каникулы в горах|comiss'!B19</f>
        <v>#REF!</v>
      </c>
    </row>
    <row r="20" spans="1:2" s="16" customFormat="1" ht="12" customHeight="1" x14ac:dyDescent="0.2">
      <c r="A20" s="278">
        <v>3</v>
      </c>
      <c r="B20" s="13" t="e">
        <f>'Каникулы в горах|comiss'!B20</f>
        <v>#REF!</v>
      </c>
    </row>
    <row r="21" spans="1:2" s="16" customFormat="1" ht="12" customHeight="1" x14ac:dyDescent="0.2">
      <c r="A21" s="278">
        <v>4</v>
      </c>
      <c r="B21" s="13" t="e">
        <f>'Каникулы в горах|comiss'!B21</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20" t="e">
        <f t="shared" ref="B27" si="2">B6*0.87+25</f>
        <v>#REF!</v>
      </c>
    </row>
    <row r="28" spans="1:2" s="16" customFormat="1" ht="12" customHeight="1" x14ac:dyDescent="0.2">
      <c r="A28" s="4">
        <v>2</v>
      </c>
      <c r="B28" s="20" t="e">
        <f t="shared" ref="B28" si="3">B7*0.87+25</f>
        <v>#REF!</v>
      </c>
    </row>
    <row r="29" spans="1:2" s="16" customFormat="1" ht="12" customHeight="1" x14ac:dyDescent="0.2">
      <c r="A29" s="13" t="s">
        <v>307</v>
      </c>
      <c r="B29" s="20"/>
    </row>
    <row r="30" spans="1:2" s="16" customFormat="1" ht="12" customHeight="1" x14ac:dyDescent="0.2">
      <c r="A30" s="4">
        <v>1</v>
      </c>
      <c r="B30" s="20" t="e">
        <f t="shared" ref="B30" si="4">B9*0.87+25</f>
        <v>#REF!</v>
      </c>
    </row>
    <row r="31" spans="1:2" s="16" customFormat="1" ht="12" customHeight="1" x14ac:dyDescent="0.2">
      <c r="A31" s="4">
        <v>2</v>
      </c>
      <c r="B31" s="20" t="e">
        <f t="shared" ref="B31" si="5">B10*0.87+25</f>
        <v>#REF!</v>
      </c>
    </row>
    <row r="32" spans="1:2" s="16" customFormat="1" ht="12" customHeight="1" x14ac:dyDescent="0.2">
      <c r="A32" s="13" t="s">
        <v>326</v>
      </c>
      <c r="B32" s="20"/>
    </row>
    <row r="33" spans="1:2" s="16" customFormat="1" ht="12" customHeight="1" x14ac:dyDescent="0.2">
      <c r="A33" s="4">
        <v>1</v>
      </c>
      <c r="B33" s="20" t="e">
        <f t="shared" ref="B33" si="6">B12*0.87+25</f>
        <v>#REF!</v>
      </c>
    </row>
    <row r="34" spans="1:2" s="16" customFormat="1" ht="12" customHeight="1" x14ac:dyDescent="0.2">
      <c r="A34" s="4">
        <v>2</v>
      </c>
      <c r="B34" s="20" t="e">
        <f t="shared" ref="B34" si="7">B13*0.87+25</f>
        <v>#REF!</v>
      </c>
    </row>
    <row r="35" spans="1:2" s="16" customFormat="1" ht="12" customHeight="1" x14ac:dyDescent="0.2">
      <c r="A35" s="13" t="s">
        <v>327</v>
      </c>
      <c r="B35" s="20"/>
    </row>
    <row r="36" spans="1:2" s="16" customFormat="1" ht="12" customHeight="1" x14ac:dyDescent="0.2">
      <c r="A36" s="4">
        <v>1</v>
      </c>
      <c r="B36" s="20" t="e">
        <f t="shared" ref="B36" si="8">B15*0.87+25</f>
        <v>#REF!</v>
      </c>
    </row>
    <row r="37" spans="1:2" s="16" customFormat="1" ht="12" customHeight="1" x14ac:dyDescent="0.2">
      <c r="A37" s="278">
        <v>2</v>
      </c>
      <c r="B37" s="20" t="e">
        <f t="shared" ref="B37" si="9">B16*0.87+25</f>
        <v>#REF!</v>
      </c>
    </row>
    <row r="38" spans="1:2" s="16" customFormat="1" ht="12" customHeight="1" x14ac:dyDescent="0.2">
      <c r="A38" s="279" t="s">
        <v>377</v>
      </c>
      <c r="B38" s="20"/>
    </row>
    <row r="39" spans="1:2" s="16" customFormat="1" ht="12" customHeight="1" x14ac:dyDescent="0.2">
      <c r="A39" s="4">
        <v>1</v>
      </c>
      <c r="B39" s="20" t="e">
        <f t="shared" ref="B39" si="10">B18*0.87+25</f>
        <v>#REF!</v>
      </c>
    </row>
    <row r="40" spans="1:2" s="16" customFormat="1" ht="12" customHeight="1" x14ac:dyDescent="0.2">
      <c r="A40" s="278">
        <v>2</v>
      </c>
      <c r="B40" s="20" t="e">
        <f t="shared" ref="B40" si="11">B19*0.87+25</f>
        <v>#REF!</v>
      </c>
    </row>
    <row r="41" spans="1:2" s="16" customFormat="1" ht="12" customHeight="1" x14ac:dyDescent="0.2">
      <c r="A41" s="278">
        <v>3</v>
      </c>
      <c r="B41" s="20" t="e">
        <f t="shared" ref="B41" si="12">B20*0.87+25</f>
        <v>#REF!</v>
      </c>
    </row>
    <row r="42" spans="1:2" s="16" customFormat="1" ht="12" customHeight="1" x14ac:dyDescent="0.2">
      <c r="A42" s="278">
        <v>4</v>
      </c>
      <c r="B42" s="20" t="e">
        <f t="shared" ref="B42" si="13">B21*0.87+25</f>
        <v>#REF!</v>
      </c>
    </row>
    <row r="43" spans="1:2" s="16" customFormat="1" ht="165" x14ac:dyDescent="0.2">
      <c r="A43" s="303" t="s">
        <v>409</v>
      </c>
    </row>
    <row r="44" spans="1:2" s="16" customFormat="1" ht="12" customHeight="1" thickBot="1" x14ac:dyDescent="0.25">
      <c r="A44" s="211" t="s">
        <v>73</v>
      </c>
    </row>
    <row r="45" spans="1:2" s="14" customFormat="1" ht="12.75" thickBot="1" x14ac:dyDescent="0.25">
      <c r="A45" s="300" t="s">
        <v>424</v>
      </c>
    </row>
    <row r="46" spans="1:2" s="14" customFormat="1" ht="12" x14ac:dyDescent="0.2">
      <c r="A46" s="213" t="s">
        <v>425</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51" x14ac:dyDescent="0.25">
      <c r="A56" s="321" t="s">
        <v>436</v>
      </c>
    </row>
    <row r="57" spans="1:1" s="8" customFormat="1" ht="25.5" x14ac:dyDescent="0.25">
      <c r="A57" s="301" t="s">
        <v>421</v>
      </c>
    </row>
    <row r="58" spans="1:1" s="8" customFormat="1" ht="25.5" x14ac:dyDescent="0.25">
      <c r="A58" s="301" t="s">
        <v>422</v>
      </c>
    </row>
    <row r="59" spans="1:1" s="8" customFormat="1" ht="51" x14ac:dyDescent="0.25">
      <c r="A59" s="301" t="s">
        <v>410</v>
      </c>
    </row>
    <row r="60" spans="1:1" s="8" customFormat="1" ht="51" x14ac:dyDescent="0.25">
      <c r="A60" s="301" t="s">
        <v>423</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B4" sqref="B4"/>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10" t="s">
        <v>412</v>
      </c>
    </row>
    <row r="3" spans="1:2" s="8" customFormat="1" x14ac:dyDescent="0.25">
      <c r="A3" s="259" t="s">
        <v>59</v>
      </c>
      <c r="B3" s="113" t="e">
        <f>'Каникулы в горах|comiss'!B3</f>
        <v>#REF!</v>
      </c>
    </row>
    <row r="4" spans="1:2" s="8" customFormat="1" x14ac:dyDescent="0.25">
      <c r="A4" s="259"/>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8">
        <v>2</v>
      </c>
      <c r="B16" s="13" t="e">
        <f>'Каникулы в горах|comiss'!B16</f>
        <v>#REF!</v>
      </c>
    </row>
    <row r="17" spans="1:2" s="16" customFormat="1" ht="12" customHeight="1" x14ac:dyDescent="0.2">
      <c r="A17" s="279" t="s">
        <v>377</v>
      </c>
      <c r="B17" s="13"/>
    </row>
    <row r="18" spans="1:2" s="16" customFormat="1" ht="12" customHeight="1" x14ac:dyDescent="0.2">
      <c r="A18" s="4">
        <v>1</v>
      </c>
      <c r="B18" s="13" t="e">
        <f>'Каникулы в горах|comiss'!B18</f>
        <v>#REF!</v>
      </c>
    </row>
    <row r="19" spans="1:2" s="16" customFormat="1" ht="12" customHeight="1" x14ac:dyDescent="0.2">
      <c r="A19" s="278">
        <v>2</v>
      </c>
      <c r="B19" s="13" t="e">
        <f>'Каникулы в горах|comiss'!B19</f>
        <v>#REF!</v>
      </c>
    </row>
    <row r="20" spans="1:2" s="16" customFormat="1" ht="12" customHeight="1" x14ac:dyDescent="0.2">
      <c r="A20" s="278">
        <v>3</v>
      </c>
      <c r="B20" s="13" t="e">
        <f>'Каникулы в горах|comiss'!B20</f>
        <v>#REF!</v>
      </c>
    </row>
    <row r="21" spans="1:2" s="16" customFormat="1" ht="12" customHeight="1" x14ac:dyDescent="0.2">
      <c r="A21" s="278">
        <v>4</v>
      </c>
      <c r="B21" s="13" t="e">
        <f>'Каникулы в горах|comiss'!B21</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20" t="e">
        <f t="shared" ref="B27" si="2">B6*0.85+35</f>
        <v>#REF!</v>
      </c>
    </row>
    <row r="28" spans="1:2" s="16" customFormat="1" ht="12" customHeight="1" x14ac:dyDescent="0.2">
      <c r="A28" s="4">
        <v>2</v>
      </c>
      <c r="B28" s="20" t="e">
        <f t="shared" ref="B28" si="3">B7*0.85+35</f>
        <v>#REF!</v>
      </c>
    </row>
    <row r="29" spans="1:2" s="16" customFormat="1" ht="12" customHeight="1" x14ac:dyDescent="0.2">
      <c r="A29" s="13" t="s">
        <v>307</v>
      </c>
      <c r="B29" s="20"/>
    </row>
    <row r="30" spans="1:2" s="16" customFormat="1" ht="12" customHeight="1" x14ac:dyDescent="0.2">
      <c r="A30" s="4">
        <v>1</v>
      </c>
      <c r="B30" s="20" t="e">
        <f t="shared" ref="B30" si="4">B9*0.85+35</f>
        <v>#REF!</v>
      </c>
    </row>
    <row r="31" spans="1:2" s="16" customFormat="1" ht="12" customHeight="1" x14ac:dyDescent="0.2">
      <c r="A31" s="4">
        <v>2</v>
      </c>
      <c r="B31" s="20" t="e">
        <f t="shared" ref="B31" si="5">B10*0.85+35</f>
        <v>#REF!</v>
      </c>
    </row>
    <row r="32" spans="1:2" s="16" customFormat="1" ht="12" customHeight="1" x14ac:dyDescent="0.2">
      <c r="A32" s="13" t="s">
        <v>326</v>
      </c>
      <c r="B32" s="20"/>
    </row>
    <row r="33" spans="1:2" s="16" customFormat="1" ht="12" customHeight="1" x14ac:dyDescent="0.2">
      <c r="A33" s="4">
        <v>1</v>
      </c>
      <c r="B33" s="20" t="e">
        <f t="shared" ref="B33" si="6">B12*0.85+35</f>
        <v>#REF!</v>
      </c>
    </row>
    <row r="34" spans="1:2" s="16" customFormat="1" ht="12" customHeight="1" x14ac:dyDescent="0.2">
      <c r="A34" s="4">
        <v>2</v>
      </c>
      <c r="B34" s="20" t="e">
        <f t="shared" ref="B34" si="7">B13*0.85+35</f>
        <v>#REF!</v>
      </c>
    </row>
    <row r="35" spans="1:2" s="16" customFormat="1" ht="12" customHeight="1" x14ac:dyDescent="0.2">
      <c r="A35" s="13" t="s">
        <v>327</v>
      </c>
      <c r="B35" s="20"/>
    </row>
    <row r="36" spans="1:2" s="16" customFormat="1" ht="12" customHeight="1" x14ac:dyDescent="0.2">
      <c r="A36" s="4">
        <v>1</v>
      </c>
      <c r="B36" s="20" t="e">
        <f t="shared" ref="B36" si="8">B15*0.85+35</f>
        <v>#REF!</v>
      </c>
    </row>
    <row r="37" spans="1:2" s="16" customFormat="1" ht="12" customHeight="1" x14ac:dyDescent="0.2">
      <c r="A37" s="278">
        <v>2</v>
      </c>
      <c r="B37" s="20" t="e">
        <f t="shared" ref="B37" si="9">B16*0.85+35</f>
        <v>#REF!</v>
      </c>
    </row>
    <row r="38" spans="1:2" s="16" customFormat="1" ht="12" customHeight="1" x14ac:dyDescent="0.2">
      <c r="A38" s="279" t="s">
        <v>377</v>
      </c>
      <c r="B38" s="20"/>
    </row>
    <row r="39" spans="1:2" s="16" customFormat="1" ht="12" customHeight="1" x14ac:dyDescent="0.2">
      <c r="A39" s="4">
        <v>1</v>
      </c>
      <c r="B39" s="20" t="e">
        <f t="shared" ref="B39" si="10">B18*0.85+35</f>
        <v>#REF!</v>
      </c>
    </row>
    <row r="40" spans="1:2" s="16" customFormat="1" ht="12" customHeight="1" x14ac:dyDescent="0.2">
      <c r="A40" s="278">
        <v>2</v>
      </c>
      <c r="B40" s="20" t="e">
        <f t="shared" ref="B40" si="11">B19*0.85+35</f>
        <v>#REF!</v>
      </c>
    </row>
    <row r="41" spans="1:2" s="16" customFormat="1" ht="12" customHeight="1" x14ac:dyDescent="0.2">
      <c r="A41" s="278">
        <v>3</v>
      </c>
      <c r="B41" s="20" t="e">
        <f t="shared" ref="B41" si="12">B20*0.85+35</f>
        <v>#REF!</v>
      </c>
    </row>
    <row r="42" spans="1:2" s="16" customFormat="1" ht="12" customHeight="1" x14ac:dyDescent="0.2">
      <c r="A42" s="278">
        <v>4</v>
      </c>
      <c r="B42" s="20" t="e">
        <f t="shared" ref="B42" si="13">B21*0.85+35</f>
        <v>#REF!</v>
      </c>
    </row>
    <row r="43" spans="1:2" s="16" customFormat="1" ht="165" x14ac:dyDescent="0.2">
      <c r="A43" s="303" t="s">
        <v>409</v>
      </c>
    </row>
    <row r="44" spans="1:2" s="16" customFormat="1" ht="12" customHeight="1" thickBot="1" x14ac:dyDescent="0.25">
      <c r="A44" s="211" t="s">
        <v>73</v>
      </c>
    </row>
    <row r="45" spans="1:2" s="14" customFormat="1" ht="12.75" thickBot="1" x14ac:dyDescent="0.25">
      <c r="A45" s="300" t="s">
        <v>424</v>
      </c>
    </row>
    <row r="46" spans="1:2" s="14" customFormat="1" ht="12" x14ac:dyDescent="0.2">
      <c r="A46" s="213" t="s">
        <v>425</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51" x14ac:dyDescent="0.25">
      <c r="A56" s="322" t="s">
        <v>436</v>
      </c>
    </row>
    <row r="57" spans="1:1" s="8" customFormat="1" ht="25.5" x14ac:dyDescent="0.25">
      <c r="A57" s="301" t="s">
        <v>421</v>
      </c>
    </row>
    <row r="58" spans="1:1" s="8" customFormat="1" ht="25.5" x14ac:dyDescent="0.25">
      <c r="A58" s="301" t="s">
        <v>422</v>
      </c>
    </row>
    <row r="59" spans="1:1" s="8" customFormat="1" ht="51" x14ac:dyDescent="0.25">
      <c r="A59" s="301" t="s">
        <v>410</v>
      </c>
    </row>
    <row r="60" spans="1:1" s="8" customFormat="1" ht="51" x14ac:dyDescent="0.25">
      <c r="A60" s="301" t="s">
        <v>423</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53">
        <v>2</v>
      </c>
      <c r="B43" s="13" t="e">
        <f t="shared" ref="B43:E43" si="12">ROUNDUP(B17*0.9,)</f>
        <v>#REF!</v>
      </c>
      <c r="C43" s="13" t="e">
        <f t="shared" si="12"/>
        <v>#REF!</v>
      </c>
      <c r="D43" s="13" t="e">
        <f t="shared" si="12"/>
        <v>#REF!</v>
      </c>
      <c r="E43" s="13" t="e">
        <f t="shared" si="12"/>
        <v>#REF!</v>
      </c>
    </row>
    <row r="44" spans="1:5" x14ac:dyDescent="0.25">
      <c r="A44" s="279" t="s">
        <v>377</v>
      </c>
      <c r="B44" s="13"/>
      <c r="C44" s="13"/>
      <c r="D44" s="13"/>
      <c r="E44" s="13"/>
    </row>
    <row r="45" spans="1:5" x14ac:dyDescent="0.25">
      <c r="A45" s="280">
        <v>1</v>
      </c>
      <c r="B45" s="13" t="e">
        <f t="shared" ref="B45:E45" si="13">ROUNDUP(B19*0.9,)</f>
        <v>#REF!</v>
      </c>
      <c r="C45" s="13" t="e">
        <f t="shared" si="13"/>
        <v>#REF!</v>
      </c>
      <c r="D45" s="13" t="e">
        <f t="shared" si="13"/>
        <v>#REF!</v>
      </c>
      <c r="E45" s="13" t="e">
        <f t="shared" si="13"/>
        <v>#REF!</v>
      </c>
    </row>
    <row r="46" spans="1:5" x14ac:dyDescent="0.25">
      <c r="A46" s="281">
        <v>2</v>
      </c>
      <c r="B46" s="13" t="e">
        <f t="shared" ref="B46:E46" si="14">ROUNDUP(B20*0.9,)</f>
        <v>#REF!</v>
      </c>
      <c r="C46" s="13" t="e">
        <f t="shared" si="14"/>
        <v>#REF!</v>
      </c>
      <c r="D46" s="13" t="e">
        <f t="shared" si="14"/>
        <v>#REF!</v>
      </c>
      <c r="E46" s="13" t="e">
        <f t="shared" si="14"/>
        <v>#REF!</v>
      </c>
    </row>
    <row r="47" spans="1:5" x14ac:dyDescent="0.25">
      <c r="A47" s="278">
        <v>3</v>
      </c>
      <c r="B47" s="13" t="e">
        <f t="shared" ref="B47:E47" si="15">ROUNDUP(B21*0.9,)</f>
        <v>#REF!</v>
      </c>
      <c r="C47" s="13" t="e">
        <f t="shared" si="15"/>
        <v>#REF!</v>
      </c>
      <c r="D47" s="13" t="e">
        <f t="shared" si="15"/>
        <v>#REF!</v>
      </c>
      <c r="E47" s="13" t="e">
        <f t="shared" si="15"/>
        <v>#REF!</v>
      </c>
    </row>
    <row r="48" spans="1:5" x14ac:dyDescent="0.25">
      <c r="A48" s="278">
        <v>4</v>
      </c>
      <c r="B48" s="13" t="e">
        <f t="shared" ref="B48:E48" si="16">ROUNDUP(B22*0.9,)</f>
        <v>#REF!</v>
      </c>
      <c r="C48" s="13" t="e">
        <f t="shared" si="16"/>
        <v>#REF!</v>
      </c>
      <c r="D48" s="13" t="e">
        <f t="shared" si="16"/>
        <v>#REF!</v>
      </c>
      <c r="E48" s="13" t="e">
        <f t="shared" si="16"/>
        <v>#REF!</v>
      </c>
    </row>
    <row r="49" spans="1:1" x14ac:dyDescent="0.25">
      <c r="A49" s="253"/>
    </row>
    <row r="50" spans="1:1" x14ac:dyDescent="0.25">
      <c r="A50" s="204" t="s">
        <v>64</v>
      </c>
    </row>
    <row r="51" spans="1:1" ht="14.65" customHeight="1" x14ac:dyDescent="0.25">
      <c r="A51" s="326" t="s">
        <v>330</v>
      </c>
    </row>
    <row r="52" spans="1:1" ht="16.5" customHeight="1" x14ac:dyDescent="0.25">
      <c r="A52" s="327"/>
    </row>
    <row r="53" spans="1:1" x14ac:dyDescent="0.25">
      <c r="A53" s="327"/>
    </row>
    <row r="54" spans="1:1" ht="63.4" customHeight="1" x14ac:dyDescent="0.25">
      <c r="A54" s="328"/>
    </row>
    <row r="55" spans="1:1" ht="26.25" customHeight="1" x14ac:dyDescent="0.25">
      <c r="A55" s="221" t="s">
        <v>85</v>
      </c>
    </row>
    <row r="56" spans="1:1" ht="72.75" x14ac:dyDescent="0.25">
      <c r="A56" s="254" t="s">
        <v>395</v>
      </c>
    </row>
    <row r="57" spans="1:1" ht="15.75" thickBot="1" x14ac:dyDescent="0.3">
      <c r="A57" s="172"/>
    </row>
    <row r="58" spans="1:1" ht="15.75" thickBot="1" x14ac:dyDescent="0.3">
      <c r="A58" s="288" t="s">
        <v>73</v>
      </c>
    </row>
    <row r="59" spans="1:1" x14ac:dyDescent="0.25">
      <c r="A59" s="294" t="s">
        <v>396</v>
      </c>
    </row>
    <row r="60" spans="1:1" ht="24.75" thickBot="1" x14ac:dyDescent="0.3">
      <c r="A60" s="296" t="s">
        <v>402</v>
      </c>
    </row>
    <row r="61" spans="1:1" ht="15.75" thickBot="1" x14ac:dyDescent="0.3">
      <c r="A61" s="15"/>
    </row>
    <row r="62" spans="1:1" ht="15" customHeight="1" x14ac:dyDescent="0.25">
      <c r="A62" s="329" t="s">
        <v>394</v>
      </c>
    </row>
    <row r="63" spans="1:1" ht="45" customHeight="1" thickBot="1" x14ac:dyDescent="0.3">
      <c r="A63" s="330"/>
    </row>
    <row r="64" spans="1:1" ht="15.75" thickBot="1" x14ac:dyDescent="0.3">
      <c r="A64" s="289"/>
    </row>
    <row r="65" spans="1:1" ht="24.75" thickBot="1" x14ac:dyDescent="0.3">
      <c r="A65" s="290" t="s">
        <v>87</v>
      </c>
    </row>
    <row r="66" spans="1:1" ht="24" x14ac:dyDescent="0.25">
      <c r="A66" s="291" t="s">
        <v>397</v>
      </c>
    </row>
    <row r="67" spans="1:1" ht="24.75" thickBot="1" x14ac:dyDescent="0.3">
      <c r="A67" s="292" t="s">
        <v>398</v>
      </c>
    </row>
    <row r="68" spans="1:1" ht="24.75" thickBot="1" x14ac:dyDescent="0.3">
      <c r="A68" s="292" t="s">
        <v>399</v>
      </c>
    </row>
    <row r="69" spans="1:1" ht="24.75" thickBot="1" x14ac:dyDescent="0.3">
      <c r="A69" s="292" t="s">
        <v>400</v>
      </c>
    </row>
    <row r="70" spans="1:1" ht="15.75" thickBot="1" x14ac:dyDescent="0.3">
      <c r="A70" s="295"/>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377</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53">
        <v>2</v>
      </c>
      <c r="B38" s="13" t="e">
        <f t="shared" ref="B38:E38" si="9">ROUNDUP(B17*0.85,)+35</f>
        <v>#REF!</v>
      </c>
      <c r="C38" s="13" t="e">
        <f t="shared" si="9"/>
        <v>#REF!</v>
      </c>
      <c r="D38" s="13" t="e">
        <f t="shared" si="9"/>
        <v>#REF!</v>
      </c>
      <c r="E38" s="13" t="e">
        <f t="shared" si="9"/>
        <v>#REF!</v>
      </c>
    </row>
    <row r="39" spans="1:5" x14ac:dyDescent="0.25">
      <c r="A39" s="279" t="s">
        <v>377</v>
      </c>
      <c r="B39" s="13"/>
      <c r="C39" s="13"/>
      <c r="D39" s="13"/>
      <c r="E39" s="13"/>
    </row>
    <row r="40" spans="1:5" x14ac:dyDescent="0.25">
      <c r="A40" s="280">
        <v>1</v>
      </c>
      <c r="B40" s="13" t="e">
        <f t="shared" ref="B40:E40" si="10">ROUNDUP(B19*0.85,)+35</f>
        <v>#REF!</v>
      </c>
      <c r="C40" s="13" t="e">
        <f t="shared" si="10"/>
        <v>#REF!</v>
      </c>
      <c r="D40" s="13" t="e">
        <f t="shared" si="10"/>
        <v>#REF!</v>
      </c>
      <c r="E40" s="13" t="e">
        <f t="shared" si="10"/>
        <v>#REF!</v>
      </c>
    </row>
    <row r="41" spans="1:5" x14ac:dyDescent="0.25">
      <c r="A41" s="281">
        <v>2</v>
      </c>
      <c r="B41" s="13" t="e">
        <f t="shared" ref="B41:E41" si="11">ROUNDUP(B20*0.85,)+35</f>
        <v>#REF!</v>
      </c>
      <c r="C41" s="13" t="e">
        <f t="shared" si="11"/>
        <v>#REF!</v>
      </c>
      <c r="D41" s="13" t="e">
        <f t="shared" si="11"/>
        <v>#REF!</v>
      </c>
      <c r="E41" s="13" t="e">
        <f t="shared" si="11"/>
        <v>#REF!</v>
      </c>
    </row>
    <row r="42" spans="1:5" x14ac:dyDescent="0.25">
      <c r="A42" s="278">
        <v>3</v>
      </c>
      <c r="B42" s="13" t="e">
        <f t="shared" ref="B42:E42" si="12">ROUNDUP(B21*0.85,)+35</f>
        <v>#REF!</v>
      </c>
      <c r="C42" s="13" t="e">
        <f t="shared" si="12"/>
        <v>#REF!</v>
      </c>
      <c r="D42" s="13" t="e">
        <f t="shared" si="12"/>
        <v>#REF!</v>
      </c>
      <c r="E42" s="13" t="e">
        <f t="shared" si="12"/>
        <v>#REF!</v>
      </c>
    </row>
    <row r="43" spans="1:5" x14ac:dyDescent="0.25">
      <c r="A43" s="278">
        <v>4</v>
      </c>
      <c r="B43" s="13" t="e">
        <f t="shared" ref="B43:E43" si="13">ROUNDUP(B22*0.85,)+35</f>
        <v>#REF!</v>
      </c>
      <c r="C43" s="13" t="e">
        <f t="shared" si="13"/>
        <v>#REF!</v>
      </c>
      <c r="D43" s="13" t="e">
        <f t="shared" si="13"/>
        <v>#REF!</v>
      </c>
      <c r="E43" s="13" t="e">
        <f t="shared" si="13"/>
        <v>#REF!</v>
      </c>
    </row>
    <row r="44" spans="1:5" customFormat="1" ht="236.25" x14ac:dyDescent="0.25">
      <c r="A44" s="297" t="s">
        <v>404</v>
      </c>
    </row>
    <row r="45" spans="1:5" x14ac:dyDescent="0.25">
      <c r="A45" s="204" t="s">
        <v>64</v>
      </c>
    </row>
    <row r="46" spans="1:5" ht="14.65" customHeight="1" x14ac:dyDescent="0.25">
      <c r="A46" s="326" t="s">
        <v>330</v>
      </c>
    </row>
    <row r="47" spans="1:5" ht="16.5" customHeight="1" x14ac:dyDescent="0.25">
      <c r="A47" s="327"/>
    </row>
    <row r="48" spans="1:5" x14ac:dyDescent="0.25">
      <c r="A48" s="327"/>
    </row>
    <row r="49" spans="1:1" ht="63.4" customHeight="1" x14ac:dyDescent="0.25">
      <c r="A49" s="328"/>
    </row>
    <row r="50" spans="1:1" ht="26.25" customHeight="1" x14ac:dyDescent="0.25">
      <c r="A50" s="221" t="s">
        <v>85</v>
      </c>
    </row>
    <row r="51" spans="1:1" ht="48.75" x14ac:dyDescent="0.25">
      <c r="A51" s="254" t="s">
        <v>405</v>
      </c>
    </row>
    <row r="52" spans="1:1" ht="15.75" thickBot="1" x14ac:dyDescent="0.3">
      <c r="A52" s="172"/>
    </row>
    <row r="53" spans="1:1" ht="15.75" thickBot="1" x14ac:dyDescent="0.3">
      <c r="A53" s="288" t="s">
        <v>73</v>
      </c>
    </row>
    <row r="54" spans="1:1" x14ac:dyDescent="0.25">
      <c r="A54" s="294" t="s">
        <v>406</v>
      </c>
    </row>
    <row r="55" spans="1:1" ht="24.75" thickBot="1" x14ac:dyDescent="0.3">
      <c r="A55" s="296" t="s">
        <v>407</v>
      </c>
    </row>
    <row r="56" spans="1:1" ht="14.45" customHeight="1" thickBot="1" x14ac:dyDescent="0.3">
      <c r="A56" s="289"/>
    </row>
    <row r="57" spans="1:1" ht="24.75" thickBot="1" x14ac:dyDescent="0.3">
      <c r="A57" s="290" t="s">
        <v>87</v>
      </c>
    </row>
    <row r="58" spans="1:1" ht="24.75" thickBot="1" x14ac:dyDescent="0.3">
      <c r="A58" s="292" t="s">
        <v>408</v>
      </c>
    </row>
    <row r="59" spans="1:1" ht="24.75" thickBot="1" x14ac:dyDescent="0.3">
      <c r="A59" s="292" t="s">
        <v>399</v>
      </c>
    </row>
    <row r="60" spans="1:1" ht="24.75" thickBot="1" x14ac:dyDescent="0.3">
      <c r="A60" s="292" t="s">
        <v>400</v>
      </c>
    </row>
    <row r="61" spans="1:1" ht="15.75" thickBot="1" x14ac:dyDescent="0.3">
      <c r="A61" s="295"/>
    </row>
    <row r="62" spans="1:1" ht="15.75" thickBot="1" x14ac:dyDescent="0.3">
      <c r="A62" s="193" t="s">
        <v>72</v>
      </c>
    </row>
    <row r="63" spans="1:1" ht="60" x14ac:dyDescent="0.25">
      <c r="A63" s="194" t="s">
        <v>391</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377</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53">
        <v>2</v>
      </c>
      <c r="B38" s="13" t="e">
        <f t="shared" ref="B38:E38" si="9">ROUNDUP(B17*0.87,)+25</f>
        <v>#REF!</v>
      </c>
      <c r="C38" s="13" t="e">
        <f t="shared" si="9"/>
        <v>#REF!</v>
      </c>
      <c r="D38" s="13" t="e">
        <f t="shared" si="9"/>
        <v>#REF!</v>
      </c>
      <c r="E38" s="13" t="e">
        <f t="shared" si="9"/>
        <v>#REF!</v>
      </c>
    </row>
    <row r="39" spans="1:5" x14ac:dyDescent="0.25">
      <c r="A39" s="279" t="s">
        <v>377</v>
      </c>
      <c r="B39" s="13"/>
      <c r="C39" s="13"/>
      <c r="D39" s="13"/>
      <c r="E39" s="13"/>
    </row>
    <row r="40" spans="1:5" x14ac:dyDescent="0.25">
      <c r="A40" s="280">
        <v>1</v>
      </c>
      <c r="B40" s="13" t="e">
        <f t="shared" ref="B40:E40" si="10">ROUNDUP(B19*0.87,)+25</f>
        <v>#REF!</v>
      </c>
      <c r="C40" s="13" t="e">
        <f t="shared" si="10"/>
        <v>#REF!</v>
      </c>
      <c r="D40" s="13" t="e">
        <f t="shared" si="10"/>
        <v>#REF!</v>
      </c>
      <c r="E40" s="13" t="e">
        <f t="shared" si="10"/>
        <v>#REF!</v>
      </c>
    </row>
    <row r="41" spans="1:5" x14ac:dyDescent="0.25">
      <c r="A41" s="281">
        <v>2</v>
      </c>
      <c r="B41" s="13" t="e">
        <f t="shared" ref="B41:E41" si="11">ROUNDUP(B20*0.87,)+25</f>
        <v>#REF!</v>
      </c>
      <c r="C41" s="13" t="e">
        <f t="shared" si="11"/>
        <v>#REF!</v>
      </c>
      <c r="D41" s="13" t="e">
        <f t="shared" si="11"/>
        <v>#REF!</v>
      </c>
      <c r="E41" s="13" t="e">
        <f t="shared" si="11"/>
        <v>#REF!</v>
      </c>
    </row>
    <row r="42" spans="1:5" x14ac:dyDescent="0.25">
      <c r="A42" s="278">
        <v>3</v>
      </c>
      <c r="B42" s="13" t="e">
        <f t="shared" ref="B42:E42" si="12">ROUNDUP(B21*0.87,)+25</f>
        <v>#REF!</v>
      </c>
      <c r="C42" s="13" t="e">
        <f t="shared" si="12"/>
        <v>#REF!</v>
      </c>
      <c r="D42" s="13" t="e">
        <f t="shared" si="12"/>
        <v>#REF!</v>
      </c>
      <c r="E42" s="13" t="e">
        <f t="shared" si="12"/>
        <v>#REF!</v>
      </c>
    </row>
    <row r="43" spans="1:5" x14ac:dyDescent="0.25">
      <c r="A43" s="278">
        <v>4</v>
      </c>
      <c r="B43" s="13" t="e">
        <f t="shared" ref="B43:E43" si="13">ROUNDUP(B22*0.87,)+25</f>
        <v>#REF!</v>
      </c>
      <c r="C43" s="13" t="e">
        <f t="shared" si="13"/>
        <v>#REF!</v>
      </c>
      <c r="D43" s="13" t="e">
        <f t="shared" si="13"/>
        <v>#REF!</v>
      </c>
      <c r="E43" s="13" t="e">
        <f t="shared" si="13"/>
        <v>#REF!</v>
      </c>
    </row>
    <row r="44" spans="1:5" customFormat="1" ht="236.25" x14ac:dyDescent="0.25">
      <c r="A44" s="297" t="s">
        <v>404</v>
      </c>
    </row>
    <row r="45" spans="1:5" x14ac:dyDescent="0.25">
      <c r="A45" s="204" t="s">
        <v>64</v>
      </c>
    </row>
    <row r="46" spans="1:5" ht="14.65" customHeight="1" x14ac:dyDescent="0.25">
      <c r="A46" s="326" t="s">
        <v>330</v>
      </c>
    </row>
    <row r="47" spans="1:5" ht="16.5" customHeight="1" x14ac:dyDescent="0.25">
      <c r="A47" s="327"/>
    </row>
    <row r="48" spans="1:5" x14ac:dyDescent="0.25">
      <c r="A48" s="327"/>
    </row>
    <row r="49" spans="1:1" ht="63.4" customHeight="1" x14ac:dyDescent="0.25">
      <c r="A49" s="328"/>
    </row>
    <row r="50" spans="1:1" ht="26.25" customHeight="1" x14ac:dyDescent="0.25">
      <c r="A50" s="221" t="s">
        <v>85</v>
      </c>
    </row>
    <row r="51" spans="1:1" ht="48.75" x14ac:dyDescent="0.25">
      <c r="A51" s="254" t="s">
        <v>405</v>
      </c>
    </row>
    <row r="52" spans="1:1" ht="15.75" thickBot="1" x14ac:dyDescent="0.3">
      <c r="A52" s="172"/>
    </row>
    <row r="53" spans="1:1" ht="15.75" thickBot="1" x14ac:dyDescent="0.3">
      <c r="A53" s="288" t="s">
        <v>73</v>
      </c>
    </row>
    <row r="54" spans="1:1" x14ac:dyDescent="0.25">
      <c r="A54" s="294" t="s">
        <v>406</v>
      </c>
    </row>
    <row r="55" spans="1:1" ht="24.75" thickBot="1" x14ac:dyDescent="0.3">
      <c r="A55" s="296" t="s">
        <v>407</v>
      </c>
    </row>
    <row r="56" spans="1:1" ht="14.45" customHeight="1" thickBot="1" x14ac:dyDescent="0.3">
      <c r="A56" s="289"/>
    </row>
    <row r="57" spans="1:1" ht="24.75" thickBot="1" x14ac:dyDescent="0.3">
      <c r="A57" s="290" t="s">
        <v>87</v>
      </c>
    </row>
    <row r="58" spans="1:1" ht="24.75" thickBot="1" x14ac:dyDescent="0.3">
      <c r="A58" s="292" t="s">
        <v>408</v>
      </c>
    </row>
    <row r="59" spans="1:1" ht="24.75" thickBot="1" x14ac:dyDescent="0.3">
      <c r="A59" s="292" t="s">
        <v>399</v>
      </c>
    </row>
    <row r="60" spans="1:1" ht="24.75" thickBot="1" x14ac:dyDescent="0.3">
      <c r="A60" s="292" t="s">
        <v>400</v>
      </c>
    </row>
    <row r="61" spans="1:1" ht="15.75" thickBot="1" x14ac:dyDescent="0.3">
      <c r="A61" s="295"/>
    </row>
    <row r="62" spans="1:1" ht="15.75" thickBot="1" x14ac:dyDescent="0.3">
      <c r="A62" s="193" t="s">
        <v>72</v>
      </c>
    </row>
    <row r="63" spans="1:1" ht="60" x14ac:dyDescent="0.25">
      <c r="A63" s="194" t="s">
        <v>391</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53">
        <v>2</v>
      </c>
      <c r="B43" s="13" t="e">
        <f t="shared" ref="B43:E43" si="12">ROUNDUP(B17*0.87,)</f>
        <v>#REF!</v>
      </c>
      <c r="C43" s="13" t="e">
        <f t="shared" si="12"/>
        <v>#REF!</v>
      </c>
      <c r="D43" s="13" t="e">
        <f t="shared" si="12"/>
        <v>#REF!</v>
      </c>
      <c r="E43" s="13" t="e">
        <f t="shared" si="12"/>
        <v>#REF!</v>
      </c>
    </row>
    <row r="44" spans="1:5" x14ac:dyDescent="0.25">
      <c r="A44" s="279" t="s">
        <v>377</v>
      </c>
      <c r="B44" s="13"/>
      <c r="C44" s="13"/>
      <c r="D44" s="13"/>
      <c r="E44" s="13"/>
    </row>
    <row r="45" spans="1:5" x14ac:dyDescent="0.25">
      <c r="A45" s="280">
        <v>1</v>
      </c>
      <c r="B45" s="13" t="e">
        <f t="shared" ref="B45:E45" si="13">ROUNDUP(B19*0.87,)</f>
        <v>#REF!</v>
      </c>
      <c r="C45" s="13" t="e">
        <f t="shared" si="13"/>
        <v>#REF!</v>
      </c>
      <c r="D45" s="13" t="e">
        <f t="shared" si="13"/>
        <v>#REF!</v>
      </c>
      <c r="E45" s="13" t="e">
        <f t="shared" si="13"/>
        <v>#REF!</v>
      </c>
    </row>
    <row r="46" spans="1:5" x14ac:dyDescent="0.25">
      <c r="A46" s="281">
        <v>2</v>
      </c>
      <c r="B46" s="13" t="e">
        <f t="shared" ref="B46:E46" si="14">ROUNDUP(B20*0.87,)</f>
        <v>#REF!</v>
      </c>
      <c r="C46" s="13" t="e">
        <f t="shared" si="14"/>
        <v>#REF!</v>
      </c>
      <c r="D46" s="13" t="e">
        <f t="shared" si="14"/>
        <v>#REF!</v>
      </c>
      <c r="E46" s="13" t="e">
        <f t="shared" si="14"/>
        <v>#REF!</v>
      </c>
    </row>
    <row r="47" spans="1:5" x14ac:dyDescent="0.25">
      <c r="A47" s="278">
        <v>3</v>
      </c>
      <c r="B47" s="13" t="e">
        <f t="shared" ref="B47:E47" si="15">ROUNDUP(B21*0.87,)</f>
        <v>#REF!</v>
      </c>
      <c r="C47" s="13" t="e">
        <f t="shared" si="15"/>
        <v>#REF!</v>
      </c>
      <c r="D47" s="13" t="e">
        <f t="shared" si="15"/>
        <v>#REF!</v>
      </c>
      <c r="E47" s="13" t="e">
        <f t="shared" si="15"/>
        <v>#REF!</v>
      </c>
    </row>
    <row r="48" spans="1:5" x14ac:dyDescent="0.25">
      <c r="A48" s="278">
        <v>4</v>
      </c>
      <c r="B48" s="13" t="e">
        <f t="shared" ref="B48:E48" si="16">ROUNDUP(B22*0.87,)</f>
        <v>#REF!</v>
      </c>
      <c r="C48" s="13" t="e">
        <f t="shared" si="16"/>
        <v>#REF!</v>
      </c>
      <c r="D48" s="13" t="e">
        <f t="shared" si="16"/>
        <v>#REF!</v>
      </c>
      <c r="E48" s="13" t="e">
        <f t="shared" si="16"/>
        <v>#REF!</v>
      </c>
    </row>
    <row r="49" spans="1:2" x14ac:dyDescent="0.25">
      <c r="A49" s="253"/>
      <c r="B49" s="167"/>
    </row>
    <row r="50" spans="1:2" x14ac:dyDescent="0.25">
      <c r="A50" s="204" t="s">
        <v>64</v>
      </c>
    </row>
    <row r="51" spans="1:2" ht="14.65" customHeight="1" x14ac:dyDescent="0.25">
      <c r="A51" s="326" t="s">
        <v>330</v>
      </c>
    </row>
    <row r="52" spans="1:2" ht="16.5" customHeight="1" x14ac:dyDescent="0.25">
      <c r="A52" s="327"/>
    </row>
    <row r="53" spans="1:2" x14ac:dyDescent="0.25">
      <c r="A53" s="327"/>
    </row>
    <row r="54" spans="1:2" ht="63.4" customHeight="1" x14ac:dyDescent="0.25">
      <c r="A54" s="328"/>
    </row>
    <row r="55" spans="1:2" ht="26.25" customHeight="1" x14ac:dyDescent="0.25">
      <c r="A55" s="221" t="s">
        <v>85</v>
      </c>
    </row>
    <row r="56" spans="1:2" ht="72.75" x14ac:dyDescent="0.25">
      <c r="A56" s="254" t="s">
        <v>395</v>
      </c>
    </row>
    <row r="57" spans="1:2" ht="15.75" thickBot="1" x14ac:dyDescent="0.3">
      <c r="A57" s="172"/>
    </row>
    <row r="58" spans="1:2" ht="15.75" thickBot="1" x14ac:dyDescent="0.3">
      <c r="A58" s="288" t="s">
        <v>73</v>
      </c>
    </row>
    <row r="59" spans="1:2" x14ac:dyDescent="0.25">
      <c r="A59" s="294" t="s">
        <v>396</v>
      </c>
    </row>
    <row r="60" spans="1:2" ht="24.75" thickBot="1" x14ac:dyDescent="0.3">
      <c r="A60" s="296" t="s">
        <v>402</v>
      </c>
    </row>
    <row r="61" spans="1:2" ht="15.75" thickBot="1" x14ac:dyDescent="0.3">
      <c r="A61" s="15"/>
    </row>
    <row r="62" spans="1:2" ht="15" customHeight="1" x14ac:dyDescent="0.25">
      <c r="A62" s="329" t="s">
        <v>394</v>
      </c>
    </row>
    <row r="63" spans="1:2" ht="48" customHeight="1" thickBot="1" x14ac:dyDescent="0.3">
      <c r="A63" s="330"/>
    </row>
    <row r="64" spans="1:2" ht="15.75" thickBot="1" x14ac:dyDescent="0.3">
      <c r="A64" s="289"/>
    </row>
    <row r="65" spans="1:1" ht="24.75" thickBot="1" x14ac:dyDescent="0.3">
      <c r="A65" s="290" t="s">
        <v>87</v>
      </c>
    </row>
    <row r="66" spans="1:1" ht="24" x14ac:dyDescent="0.25">
      <c r="A66" s="291" t="s">
        <v>397</v>
      </c>
    </row>
    <row r="67" spans="1:1" ht="24.75" thickBot="1" x14ac:dyDescent="0.3">
      <c r="A67" s="292" t="s">
        <v>398</v>
      </c>
    </row>
    <row r="68" spans="1:1" ht="24.75" thickBot="1" x14ac:dyDescent="0.3">
      <c r="A68" s="292" t="s">
        <v>399</v>
      </c>
    </row>
    <row r="69" spans="1:1" ht="24.75" thickBot="1" x14ac:dyDescent="0.3">
      <c r="A69" s="292" t="s">
        <v>400</v>
      </c>
    </row>
    <row r="70" spans="1:1" ht="15.75" thickBot="1" x14ac:dyDescent="0.3">
      <c r="A70" s="295"/>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row>
    <row r="29" spans="1:5" x14ac:dyDescent="0.25">
      <c r="A29" s="253"/>
    </row>
    <row r="30" spans="1:5" x14ac:dyDescent="0.25">
      <c r="A30" s="204" t="s">
        <v>64</v>
      </c>
    </row>
    <row r="31" spans="1:5" ht="14.65" customHeight="1" x14ac:dyDescent="0.25">
      <c r="A31" s="326" t="s">
        <v>330</v>
      </c>
    </row>
    <row r="32" spans="1:5" ht="16.5" customHeight="1" x14ac:dyDescent="0.25">
      <c r="A32" s="327"/>
    </row>
    <row r="33" spans="1:1" x14ac:dyDescent="0.25">
      <c r="A33" s="327"/>
    </row>
    <row r="34" spans="1:1" ht="63.4" customHeight="1" x14ac:dyDescent="0.25">
      <c r="A34" s="328"/>
    </row>
    <row r="35" spans="1:1" ht="26.25" customHeight="1" x14ac:dyDescent="0.25">
      <c r="A35" s="221" t="s">
        <v>85</v>
      </c>
    </row>
    <row r="36" spans="1:1" ht="72.75" x14ac:dyDescent="0.25">
      <c r="A36" s="254" t="s">
        <v>395</v>
      </c>
    </row>
    <row r="37" spans="1:1" ht="15.75" thickBot="1" x14ac:dyDescent="0.3">
      <c r="A37" s="172"/>
    </row>
    <row r="38" spans="1:1" ht="15.75" thickBot="1" x14ac:dyDescent="0.3">
      <c r="A38" s="288" t="s">
        <v>73</v>
      </c>
    </row>
    <row r="39" spans="1:1" x14ac:dyDescent="0.25">
      <c r="A39" s="294" t="s">
        <v>396</v>
      </c>
    </row>
    <row r="40" spans="1:1" ht="24.75" thickBot="1" x14ac:dyDescent="0.3">
      <c r="A40" s="296" t="s">
        <v>402</v>
      </c>
    </row>
    <row r="41" spans="1:1" ht="15.75" thickBot="1" x14ac:dyDescent="0.3">
      <c r="A41" s="15"/>
    </row>
    <row r="42" spans="1:1" ht="15" customHeight="1" x14ac:dyDescent="0.25">
      <c r="A42" s="329" t="s">
        <v>394</v>
      </c>
    </row>
    <row r="43" spans="1:1" ht="58.15" customHeight="1" thickBot="1" x14ac:dyDescent="0.3">
      <c r="A43" s="330"/>
    </row>
    <row r="44" spans="1:1" ht="15.75" thickBot="1" x14ac:dyDescent="0.3">
      <c r="A44" s="289"/>
    </row>
    <row r="45" spans="1:1" ht="24.75" thickBot="1" x14ac:dyDescent="0.3">
      <c r="A45" s="290" t="s">
        <v>87</v>
      </c>
    </row>
    <row r="46" spans="1:1" ht="24" x14ac:dyDescent="0.25">
      <c r="A46" s="291" t="s">
        <v>397</v>
      </c>
    </row>
    <row r="47" spans="1:1" ht="24.75" thickBot="1" x14ac:dyDescent="0.3">
      <c r="A47" s="292" t="s">
        <v>398</v>
      </c>
    </row>
    <row r="48" spans="1:1" ht="24.75" thickBot="1" x14ac:dyDescent="0.3">
      <c r="A48" s="292" t="s">
        <v>399</v>
      </c>
    </row>
    <row r="49" spans="1:1" ht="24.75" thickBot="1" x14ac:dyDescent="0.3">
      <c r="A49" s="292" t="s">
        <v>400</v>
      </c>
    </row>
    <row r="50" spans="1:1" ht="15.75" thickBot="1" x14ac:dyDescent="0.3">
      <c r="A50" s="295"/>
    </row>
    <row r="51" spans="1:1" ht="15.75" thickBot="1" x14ac:dyDescent="0.3">
      <c r="A51" s="193" t="s">
        <v>72</v>
      </c>
    </row>
    <row r="52" spans="1:1" ht="60" x14ac:dyDescent="0.25">
      <c r="A52" s="194" t="s">
        <v>391</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377</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95" x14ac:dyDescent="0.2">
      <c r="A43" s="283" t="s">
        <v>383</v>
      </c>
    </row>
    <row r="44" spans="1:2" s="16" customFormat="1" ht="12" customHeight="1" x14ac:dyDescent="0.2">
      <c r="A44" s="224"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40" t="s">
        <v>294</v>
      </c>
    </row>
    <row r="57" spans="1:1" ht="56.25" x14ac:dyDescent="0.25">
      <c r="A57" s="285" t="s">
        <v>380</v>
      </c>
    </row>
    <row r="58" spans="1:1" ht="33.75" x14ac:dyDescent="0.25">
      <c r="A58" s="285" t="s">
        <v>381</v>
      </c>
    </row>
    <row r="59" spans="1:1" ht="33.75" x14ac:dyDescent="0.25">
      <c r="A59" s="285" t="s">
        <v>384</v>
      </c>
    </row>
    <row r="60" spans="1:1" ht="33.75" x14ac:dyDescent="0.25">
      <c r="A60" s="285" t="s">
        <v>385</v>
      </c>
    </row>
    <row r="61" spans="1:1" ht="22.5" x14ac:dyDescent="0.25">
      <c r="A61" s="285" t="s">
        <v>386</v>
      </c>
    </row>
    <row r="62" spans="1:1" ht="45" x14ac:dyDescent="0.25">
      <c r="A62" s="285" t="s">
        <v>387</v>
      </c>
    </row>
    <row r="63" spans="1:1" ht="45" x14ac:dyDescent="0.25">
      <c r="A63" s="285" t="s">
        <v>388</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151"/>
    </row>
    <row r="23" spans="1:2" s="16" customFormat="1" ht="195" x14ac:dyDescent="0.2">
      <c r="A23" s="284" t="s">
        <v>383</v>
      </c>
    </row>
    <row r="24" spans="1:2" s="16" customFormat="1" ht="12" customHeight="1" x14ac:dyDescent="0.2">
      <c r="A24" s="224" t="s">
        <v>73</v>
      </c>
    </row>
    <row r="25" spans="1:2" s="14" customFormat="1" ht="24" x14ac:dyDescent="0.2">
      <c r="A25" s="154" t="s">
        <v>382</v>
      </c>
    </row>
    <row r="26" spans="1:2" s="14" customFormat="1" ht="24" x14ac:dyDescent="0.2">
      <c r="A26" s="154" t="s">
        <v>378</v>
      </c>
    </row>
    <row r="27" spans="1:2" s="14" customFormat="1" ht="12.75" customHeight="1" x14ac:dyDescent="0.2">
      <c r="A27" s="155"/>
    </row>
    <row r="28" spans="1:2" s="14" customFormat="1" ht="12.75" customHeight="1" x14ac:dyDescent="0.2">
      <c r="A28" s="224"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379</v>
      </c>
    </row>
    <row r="34" spans="1:1" ht="36" x14ac:dyDescent="0.25">
      <c r="A34" s="156" t="s">
        <v>227</v>
      </c>
    </row>
    <row r="35" spans="1:1" x14ac:dyDescent="0.25">
      <c r="A35" s="158"/>
    </row>
    <row r="36" spans="1:1" ht="39" x14ac:dyDescent="0.25">
      <c r="A36" s="240" t="s">
        <v>294</v>
      </c>
    </row>
    <row r="37" spans="1:1" ht="56.25" x14ac:dyDescent="0.25">
      <c r="A37" s="285" t="s">
        <v>380</v>
      </c>
    </row>
    <row r="38" spans="1:1" ht="33.75" x14ac:dyDescent="0.25">
      <c r="A38" s="285" t="s">
        <v>381</v>
      </c>
    </row>
    <row r="39" spans="1:1" ht="33.75" x14ac:dyDescent="0.25">
      <c r="A39" s="285" t="s">
        <v>384</v>
      </c>
    </row>
    <row r="40" spans="1:1" ht="33.75" x14ac:dyDescent="0.25">
      <c r="A40" s="285" t="s">
        <v>385</v>
      </c>
    </row>
    <row r="41" spans="1:1" ht="22.5" x14ac:dyDescent="0.25">
      <c r="A41" s="285" t="s">
        <v>386</v>
      </c>
    </row>
    <row r="42" spans="1:1" ht="45" x14ac:dyDescent="0.25">
      <c r="A42" s="285" t="s">
        <v>387</v>
      </c>
    </row>
    <row r="43" spans="1:1" ht="45" x14ac:dyDescent="0.25">
      <c r="A43" s="285" t="s">
        <v>388</v>
      </c>
    </row>
    <row r="44" spans="1:1" ht="52.5" x14ac:dyDescent="0.25">
      <c r="A44" s="186" t="s">
        <v>196</v>
      </c>
    </row>
    <row r="45" spans="1:1" ht="31.5" x14ac:dyDescent="0.25">
      <c r="A45" s="216"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61"/>
  <sheetViews>
    <sheetView zoomScaleNormal="100" workbookViewId="0">
      <selection activeCell="B4" sqref="B4:AM27"/>
    </sheetView>
  </sheetViews>
  <sheetFormatPr defaultColWidth="9.140625" defaultRowHeight="15" x14ac:dyDescent="0.25"/>
  <cols>
    <col min="1" max="1" width="71.85546875" style="2" customWidth="1"/>
    <col min="2" max="8" width="9.85546875" style="8" bestFit="1" customWidth="1"/>
    <col min="9" max="9" width="9.140625" style="8"/>
    <col min="10" max="14" width="9.85546875" style="8" bestFit="1" customWidth="1"/>
    <col min="15" max="15" width="9.140625" style="8"/>
    <col min="16" max="18" width="9.85546875" style="8" bestFit="1" customWidth="1"/>
    <col min="19" max="22" width="9.140625" style="8"/>
    <col min="23" max="34" width="9.85546875" style="8" bestFit="1" customWidth="1"/>
    <col min="35" max="35" width="10.7109375" style="8" customWidth="1"/>
    <col min="36" max="39" width="9.85546875" style="8" customWidth="1"/>
    <col min="40" max="16384" width="9.140625" style="8"/>
  </cols>
  <sheetData>
    <row r="1" spans="1:39" x14ac:dyDescent="0.25">
      <c r="A1" s="9" t="s">
        <v>301</v>
      </c>
    </row>
    <row r="2" spans="1:39" s="29" customFormat="1" ht="12.75" x14ac:dyDescent="0.2">
      <c r="A2" s="9"/>
    </row>
    <row r="3" spans="1:39" s="29" customFormat="1" ht="12.75" customHeight="1" x14ac:dyDescent="0.2">
      <c r="A3" s="11" t="s">
        <v>6</v>
      </c>
    </row>
    <row r="4" spans="1:39" x14ac:dyDescent="0.25">
      <c r="A4" s="259" t="s">
        <v>59</v>
      </c>
      <c r="B4" s="113">
        <f>'C завтраками| Bed and breakfast'!B4</f>
        <v>45776</v>
      </c>
      <c r="C4" s="113">
        <f>'C завтраками| Bed and breakfast'!C4</f>
        <v>45778</v>
      </c>
      <c r="D4" s="113">
        <f>'C завтраками| Bed and breakfast'!D4</f>
        <v>45780</v>
      </c>
      <c r="E4" s="113">
        <f>'C завтраками| Bed and breakfast'!E4</f>
        <v>45782</v>
      </c>
      <c r="F4" s="113">
        <f>'C завтраками| Bed and breakfast'!F4</f>
        <v>45785</v>
      </c>
      <c r="G4" s="113">
        <f>'C завтраками| Bed and breakfast'!G4</f>
        <v>45788</v>
      </c>
      <c r="H4" s="113">
        <f>'C завтраками| Bed and breakfast'!H4</f>
        <v>45804</v>
      </c>
      <c r="I4" s="113">
        <f>'C завтраками| Bed and breakfast'!I4</f>
        <v>45808</v>
      </c>
      <c r="J4" s="113">
        <f>'C завтраками| Bed and breakfast'!J4</f>
        <v>45810</v>
      </c>
      <c r="K4" s="113">
        <f>'C завтраками| Bed and breakfast'!K4</f>
        <v>45815</v>
      </c>
      <c r="L4" s="113">
        <f>'C завтраками| Bed and breakfast'!L4</f>
        <v>45817</v>
      </c>
      <c r="M4" s="113">
        <f>'C завтраками| Bed and breakfast'!M4</f>
        <v>45820</v>
      </c>
      <c r="N4" s="113">
        <f>'C завтраками| Bed and breakfast'!N4</f>
        <v>45823</v>
      </c>
      <c r="O4" s="113">
        <f>'C завтраками| Bed and breakfast'!O4</f>
        <v>45824</v>
      </c>
      <c r="P4" s="113">
        <f>'C завтраками| Bed and breakfast'!P4</f>
        <v>45837</v>
      </c>
      <c r="Q4" s="113">
        <f>'C завтраками| Bed and breakfast'!Q4</f>
        <v>45839</v>
      </c>
      <c r="R4" s="113">
        <f>'C завтраками| Bed and breakfast'!R4</f>
        <v>45849</v>
      </c>
      <c r="S4" s="113">
        <f>'C завтраками| Bed and breakfast'!S4</f>
        <v>45852</v>
      </c>
      <c r="T4" s="113">
        <f>'C завтраками| Bed and breakfast'!T4</f>
        <v>45855</v>
      </c>
      <c r="U4" s="113">
        <f>'C завтраками| Bed and breakfast'!U4</f>
        <v>45856</v>
      </c>
      <c r="V4" s="113">
        <f>'C завтраками| Bed and breakfast'!V4</f>
        <v>45858</v>
      </c>
      <c r="W4" s="113">
        <f>'C завтраками| Bed and breakfast'!W4</f>
        <v>45863</v>
      </c>
      <c r="X4" s="113">
        <f>'C завтраками| Bed and breakfast'!X4</f>
        <v>45865</v>
      </c>
      <c r="Y4" s="113">
        <f>'C завтраками| Bed and breakfast'!Y4</f>
        <v>45867</v>
      </c>
      <c r="Z4" s="113">
        <f>'C завтраками| Bed and breakfast'!Z4</f>
        <v>45870</v>
      </c>
      <c r="AA4" s="113">
        <f>'C завтраками| Bed and breakfast'!AA4</f>
        <v>45872</v>
      </c>
      <c r="AB4" s="113">
        <f>'C завтраками| Bed and breakfast'!AB4</f>
        <v>45878</v>
      </c>
      <c r="AC4" s="113">
        <f>'C завтраками| Bed and breakfast'!AC4</f>
        <v>45879</v>
      </c>
      <c r="AD4" s="113">
        <f>'C завтраками| Bed and breakfast'!AD4</f>
        <v>45884</v>
      </c>
      <c r="AE4" s="113">
        <f>'C завтраками| Bed and breakfast'!AE4</f>
        <v>45886</v>
      </c>
      <c r="AF4" s="113">
        <f>'C завтраками| Bed and breakfast'!AF4</f>
        <v>45889</v>
      </c>
      <c r="AG4" s="113">
        <f>'C завтраками| Bed and breakfast'!AG4</f>
        <v>45891</v>
      </c>
      <c r="AH4" s="113">
        <f>'C завтраками| Bed and breakfast'!AH4</f>
        <v>45893</v>
      </c>
      <c r="AI4" s="113">
        <f>'C завтраками| Bed and breakfast'!AI4</f>
        <v>45901</v>
      </c>
      <c r="AJ4" s="113">
        <f>'C завтраками| Bed and breakfast'!AJ4</f>
        <v>45905</v>
      </c>
      <c r="AK4" s="113">
        <f>'C завтраками| Bed and breakfast'!AK4</f>
        <v>45909</v>
      </c>
      <c r="AL4" s="113">
        <f>'C завтраками| Bed and breakfast'!AL4</f>
        <v>45922</v>
      </c>
      <c r="AM4" s="113">
        <f>'C завтраками| Bed and breakfast'!AM4</f>
        <v>45928</v>
      </c>
    </row>
    <row r="5" spans="1:39" ht="23.25" customHeight="1" x14ac:dyDescent="0.25">
      <c r="A5" s="259"/>
      <c r="B5" s="113">
        <f>'C завтраками| Bed and breakfast'!B5</f>
        <v>45777</v>
      </c>
      <c r="C5" s="113">
        <f>'C завтраками| Bed and breakfast'!C5</f>
        <v>45779</v>
      </c>
      <c r="D5" s="113">
        <f>'C завтраками| Bed and breakfast'!D5</f>
        <v>45780</v>
      </c>
      <c r="E5" s="113">
        <f>'C завтраками| Bed and breakfast'!E5</f>
        <v>45784</v>
      </c>
      <c r="F5" s="113">
        <f>'C завтраками| Bed and breakfast'!F5</f>
        <v>45787</v>
      </c>
      <c r="G5" s="113">
        <f>'C завтраками| Bed and breakfast'!G5</f>
        <v>45803</v>
      </c>
      <c r="H5" s="113">
        <f>'C завтраками| Bed and breakfast'!H5</f>
        <v>45807</v>
      </c>
      <c r="I5" s="113">
        <f>'C завтраками| Bed and breakfast'!I5</f>
        <v>45809</v>
      </c>
      <c r="J5" s="113">
        <f>'C завтраками| Bed and breakfast'!J5</f>
        <v>45814</v>
      </c>
      <c r="K5" s="113">
        <f>'C завтраками| Bed and breakfast'!K5</f>
        <v>45816</v>
      </c>
      <c r="L5" s="113">
        <f>'C завтраками| Bed and breakfast'!L5</f>
        <v>45819</v>
      </c>
      <c r="M5" s="113">
        <f>'C завтраками| Bed and breakfast'!M5</f>
        <v>45822</v>
      </c>
      <c r="N5" s="113">
        <f>'C завтраками| Bed and breakfast'!N5</f>
        <v>45823</v>
      </c>
      <c r="O5" s="113">
        <f>'C завтраками| Bed and breakfast'!O5</f>
        <v>45836</v>
      </c>
      <c r="P5" s="113">
        <f>'C завтраками| Bed and breakfast'!P5</f>
        <v>45838</v>
      </c>
      <c r="Q5" s="113">
        <f>'C завтраками| Bed and breakfast'!Q5</f>
        <v>45848</v>
      </c>
      <c r="R5" s="113">
        <f>'C завтраками| Bed and breakfast'!R5</f>
        <v>45851</v>
      </c>
      <c r="S5" s="113">
        <f>'C завтраками| Bed and breakfast'!S5</f>
        <v>45854</v>
      </c>
      <c r="T5" s="113">
        <f>'C завтраками| Bed and breakfast'!T5</f>
        <v>45855</v>
      </c>
      <c r="U5" s="113">
        <f>'C завтраками| Bed and breakfast'!U5</f>
        <v>45857</v>
      </c>
      <c r="V5" s="113">
        <f>'C завтраками| Bed and breakfast'!V5</f>
        <v>45862</v>
      </c>
      <c r="W5" s="113">
        <f>'C завтраками| Bed and breakfast'!W5</f>
        <v>45864</v>
      </c>
      <c r="X5" s="113">
        <f>'C завтраками| Bed and breakfast'!X5</f>
        <v>45866</v>
      </c>
      <c r="Y5" s="113">
        <f>'C завтраками| Bed and breakfast'!Y5</f>
        <v>45869</v>
      </c>
      <c r="Z5" s="113">
        <f>'C завтраками| Bed and breakfast'!Z5</f>
        <v>45871</v>
      </c>
      <c r="AA5" s="113">
        <f>'C завтраками| Bed and breakfast'!AA5</f>
        <v>45877</v>
      </c>
      <c r="AB5" s="113">
        <f>'C завтраками| Bed and breakfast'!AB5</f>
        <v>45878</v>
      </c>
      <c r="AC5" s="113">
        <f>'C завтраками| Bed and breakfast'!AC5</f>
        <v>45883</v>
      </c>
      <c r="AD5" s="113">
        <f>'C завтраками| Bed and breakfast'!AD5</f>
        <v>45885</v>
      </c>
      <c r="AE5" s="113">
        <f>'C завтраками| Bed and breakfast'!AE5</f>
        <v>45888</v>
      </c>
      <c r="AF5" s="113">
        <f>'C завтраками| Bed and breakfast'!AF5</f>
        <v>45890</v>
      </c>
      <c r="AG5" s="113">
        <f>'C завтраками| Bed and breakfast'!AG5</f>
        <v>45892</v>
      </c>
      <c r="AH5" s="113">
        <f>'C завтраками| Bed and breakfast'!AH5</f>
        <v>45900</v>
      </c>
      <c r="AI5" s="113">
        <f>'C завтраками| Bed and breakfast'!AI5</f>
        <v>45904</v>
      </c>
      <c r="AJ5" s="113">
        <f>'C завтраками| Bed and breakfast'!AJ5</f>
        <v>45908</v>
      </c>
      <c r="AK5" s="113">
        <f>'C завтраками| Bed and breakfast'!AK5</f>
        <v>45921</v>
      </c>
      <c r="AL5" s="113">
        <f>'C завтраками| Bed and breakfast'!AL5</f>
        <v>45927</v>
      </c>
      <c r="AM5" s="113">
        <f>'C завтраками| Bed and breakfast'!AM5</f>
        <v>45930</v>
      </c>
    </row>
    <row r="6" spans="1:39"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row>
    <row r="7" spans="1:39" s="15" customFormat="1" ht="12" customHeight="1" x14ac:dyDescent="0.2">
      <c r="A7" s="4">
        <v>1</v>
      </c>
      <c r="B7" s="13">
        <f>'C завтраками| Bed and breakfast'!B7</f>
        <v>7000</v>
      </c>
      <c r="C7" s="13">
        <f>'C завтраками| Bed and breakfast'!C7</f>
        <v>9400</v>
      </c>
      <c r="D7" s="13">
        <f>'C завтраками| Bed and breakfast'!D7</f>
        <v>9400</v>
      </c>
      <c r="E7" s="13">
        <f>'C завтраками| Bed and breakfast'!E7</f>
        <v>7500</v>
      </c>
      <c r="F7" s="13">
        <f>'C завтраками| Bed and breakfast'!F7</f>
        <v>8000</v>
      </c>
      <c r="G7" s="13">
        <f>'C завтраками| Bed and breakfast'!G7</f>
        <v>7000</v>
      </c>
      <c r="H7" s="13">
        <f>'C завтраками| Bed and breakfast'!H7</f>
        <v>7500</v>
      </c>
      <c r="I7" s="13">
        <f>'C завтраками| Bed and breakfast'!I7</f>
        <v>9900</v>
      </c>
      <c r="J7" s="13">
        <f>'C завтраками| Bed and breakfast'!J7</f>
        <v>9900</v>
      </c>
      <c r="K7" s="13">
        <f>'C завтраками| Bed and breakfast'!K7</f>
        <v>9900</v>
      </c>
      <c r="L7" s="13">
        <f>'C завтраками| Bed and breakfast'!L7</f>
        <v>7700</v>
      </c>
      <c r="M7" s="13">
        <f>'C завтраками| Bed and breakfast'!M7</f>
        <v>8900</v>
      </c>
      <c r="N7" s="13">
        <f>'C завтраками| Bed and breakfast'!N7</f>
        <v>8400</v>
      </c>
      <c r="O7" s="13">
        <f>'C завтраками| Bed and breakfast'!O7</f>
        <v>8000</v>
      </c>
      <c r="P7" s="13">
        <f>'C завтраками| Bed and breakfast'!P7</f>
        <v>11400</v>
      </c>
      <c r="Q7" s="13">
        <f>'C завтраками| Bed and breakfast'!Q7</f>
        <v>12000</v>
      </c>
      <c r="R7" s="13">
        <f>'C завтраками| Bed and breakfast'!R7</f>
        <v>13300</v>
      </c>
      <c r="S7" s="13">
        <f>'C завтраками| Bed and breakfast'!S7</f>
        <v>9900</v>
      </c>
      <c r="T7" s="13">
        <f>'C завтраками| Bed and breakfast'!T7</f>
        <v>10900</v>
      </c>
      <c r="U7" s="13">
        <f>'C завтраками| Bed and breakfast'!U7</f>
        <v>11400</v>
      </c>
      <c r="V7" s="13">
        <f>'C завтраками| Bed and breakfast'!V7</f>
        <v>10900</v>
      </c>
      <c r="W7" s="13">
        <f>'C завтраками| Bed and breakfast'!W7</f>
        <v>12000</v>
      </c>
      <c r="X7" s="13">
        <f>'C завтраками| Bed and breakfast'!X7</f>
        <v>12000</v>
      </c>
      <c r="Y7" s="13">
        <f>'C завтраками| Bed and breakfast'!Y7</f>
        <v>10900</v>
      </c>
      <c r="Z7" s="13">
        <f>'C завтраками| Bed and breakfast'!Z7</f>
        <v>11400</v>
      </c>
      <c r="AA7" s="13">
        <f>'C завтраками| Bed and breakfast'!AA7</f>
        <v>11400</v>
      </c>
      <c r="AB7" s="13">
        <f>'C завтраками| Bed and breakfast'!AB7</f>
        <v>12000</v>
      </c>
      <c r="AC7" s="13">
        <f>'C завтраками| Bed and breakfast'!AC7</f>
        <v>12000</v>
      </c>
      <c r="AD7" s="13">
        <f>'C завтраками| Bed and breakfast'!AD7</f>
        <v>12400</v>
      </c>
      <c r="AE7" s="13">
        <f>'C завтраками| Bed and breakfast'!AE7</f>
        <v>12000</v>
      </c>
      <c r="AF7" s="13">
        <f>'C завтраками| Bed and breakfast'!AF7</f>
        <v>9900</v>
      </c>
      <c r="AG7" s="13">
        <f>'C завтраками| Bed and breakfast'!AG7</f>
        <v>11400</v>
      </c>
      <c r="AH7" s="13">
        <f>'C завтраками| Bed and breakfast'!AH7</f>
        <v>9400</v>
      </c>
      <c r="AI7" s="13">
        <f>'C завтраками| Bed and breakfast'!AI7</f>
        <v>8500</v>
      </c>
      <c r="AJ7" s="13">
        <f>'C завтраками| Bed and breakfast'!AJ7</f>
        <v>9400</v>
      </c>
      <c r="AK7" s="13">
        <f>'C завтраками| Bed and breakfast'!AK7</f>
        <v>9700</v>
      </c>
      <c r="AL7" s="13">
        <f>'C завтраками| Bed and breakfast'!AL7</f>
        <v>9400</v>
      </c>
      <c r="AM7" s="13">
        <f>'C завтраками| Bed and breakfast'!AM7</f>
        <v>8000</v>
      </c>
    </row>
    <row r="8" spans="1:39" s="15" customFormat="1" ht="12" customHeight="1" x14ac:dyDescent="0.2">
      <c r="A8" s="4">
        <v>2</v>
      </c>
      <c r="B8" s="13">
        <f>'C завтраками| Bed and breakfast'!B8</f>
        <v>8500</v>
      </c>
      <c r="C8" s="13">
        <f>'C завтраками| Bed and breakfast'!C8</f>
        <v>10900</v>
      </c>
      <c r="D8" s="13">
        <f>'C завтраками| Bed and breakfast'!D8</f>
        <v>10900</v>
      </c>
      <c r="E8" s="13">
        <f>'C завтраками| Bed and breakfast'!E8</f>
        <v>9000</v>
      </c>
      <c r="F8" s="13">
        <f>'C завтраками| Bed and breakfast'!F8</f>
        <v>9500</v>
      </c>
      <c r="G8" s="13">
        <f>'C завтраками| Bed and breakfast'!G8</f>
        <v>8500</v>
      </c>
      <c r="H8" s="13">
        <f>'C завтраками| Bed and breakfast'!H8</f>
        <v>9000</v>
      </c>
      <c r="I8" s="13">
        <f>'C завтраками| Bed and breakfast'!I8</f>
        <v>11400</v>
      </c>
      <c r="J8" s="13">
        <f>'C завтраками| Bed and breakfast'!J8</f>
        <v>11400</v>
      </c>
      <c r="K8" s="13">
        <f>'C завтраками| Bed and breakfast'!K8</f>
        <v>11400</v>
      </c>
      <c r="L8" s="13">
        <f>'C завтраками| Bed and breakfast'!L8</f>
        <v>9200</v>
      </c>
      <c r="M8" s="13">
        <f>'C завтраками| Bed and breakfast'!M8</f>
        <v>10400</v>
      </c>
      <c r="N8" s="13">
        <f>'C завтраками| Bed and breakfast'!N8</f>
        <v>9900</v>
      </c>
      <c r="O8" s="13">
        <f>'C завтраками| Bed and breakfast'!O8</f>
        <v>9500</v>
      </c>
      <c r="P8" s="13">
        <f>'C завтраками| Bed and breakfast'!P8</f>
        <v>12900</v>
      </c>
      <c r="Q8" s="13">
        <f>'C завтраками| Bed and breakfast'!Q8</f>
        <v>13500</v>
      </c>
      <c r="R8" s="13">
        <f>'C завтраками| Bed and breakfast'!R8</f>
        <v>14800</v>
      </c>
      <c r="S8" s="13">
        <f>'C завтраками| Bed and breakfast'!S8</f>
        <v>11400</v>
      </c>
      <c r="T8" s="13">
        <f>'C завтраками| Bed and breakfast'!T8</f>
        <v>12400</v>
      </c>
      <c r="U8" s="13">
        <f>'C завтраками| Bed and breakfast'!U8</f>
        <v>12900</v>
      </c>
      <c r="V8" s="13">
        <f>'C завтраками| Bed and breakfast'!V8</f>
        <v>12400</v>
      </c>
      <c r="W8" s="13">
        <f>'C завтраками| Bed and breakfast'!W8</f>
        <v>13500</v>
      </c>
      <c r="X8" s="13">
        <f>'C завтраками| Bed and breakfast'!X8</f>
        <v>13500</v>
      </c>
      <c r="Y8" s="13">
        <f>'C завтраками| Bed and breakfast'!Y8</f>
        <v>12400</v>
      </c>
      <c r="Z8" s="13">
        <f>'C завтраками| Bed and breakfast'!Z8</f>
        <v>12900</v>
      </c>
      <c r="AA8" s="13">
        <f>'C завтраками| Bed and breakfast'!AA8</f>
        <v>12900</v>
      </c>
      <c r="AB8" s="13">
        <f>'C завтраками| Bed and breakfast'!AB8</f>
        <v>13500</v>
      </c>
      <c r="AC8" s="13">
        <f>'C завтраками| Bed and breakfast'!AC8</f>
        <v>13500</v>
      </c>
      <c r="AD8" s="13">
        <f>'C завтраками| Bed and breakfast'!AD8</f>
        <v>13900</v>
      </c>
      <c r="AE8" s="13">
        <f>'C завтраками| Bed and breakfast'!AE8</f>
        <v>13500</v>
      </c>
      <c r="AF8" s="13">
        <f>'C завтраками| Bed and breakfast'!AF8</f>
        <v>11400</v>
      </c>
      <c r="AG8" s="13">
        <f>'C завтраками| Bed and breakfast'!AG8</f>
        <v>12900</v>
      </c>
      <c r="AH8" s="13">
        <f>'C завтраками| Bed and breakfast'!AH8</f>
        <v>10900</v>
      </c>
      <c r="AI8" s="13">
        <f>'C завтраками| Bed and breakfast'!AI8</f>
        <v>10000</v>
      </c>
      <c r="AJ8" s="13">
        <f>'C завтраками| Bed and breakfast'!AJ8</f>
        <v>10900</v>
      </c>
      <c r="AK8" s="13">
        <f>'C завтраками| Bed and breakfast'!AK8</f>
        <v>11200</v>
      </c>
      <c r="AL8" s="13">
        <f>'C завтраками| Bed and breakfast'!AL8</f>
        <v>10900</v>
      </c>
      <c r="AM8" s="13">
        <f>'C завтраками| Bed and breakfast'!AM8</f>
        <v>9500</v>
      </c>
    </row>
    <row r="9" spans="1:39" s="15"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s="15" customFormat="1" ht="12" customHeight="1" x14ac:dyDescent="0.2">
      <c r="A10" s="4">
        <v>1</v>
      </c>
      <c r="B10" s="13">
        <f>'C завтраками| Bed and breakfast'!B10</f>
        <v>9000</v>
      </c>
      <c r="C10" s="13">
        <f>'C завтраками| Bed and breakfast'!C10</f>
        <v>11400</v>
      </c>
      <c r="D10" s="13">
        <f>'C завтраками| Bed and breakfast'!D10</f>
        <v>11400</v>
      </c>
      <c r="E10" s="13">
        <f>'C завтраками| Bed and breakfast'!E10</f>
        <v>9500</v>
      </c>
      <c r="F10" s="13">
        <f>'C завтраками| Bed and breakfast'!F10</f>
        <v>10000</v>
      </c>
      <c r="G10" s="13">
        <f>'C завтраками| Bed and breakfast'!G10</f>
        <v>9000</v>
      </c>
      <c r="H10" s="13">
        <f>'C завтраками| Bed and breakfast'!H10</f>
        <v>9500</v>
      </c>
      <c r="I10" s="13">
        <f>'C завтраками| Bed and breakfast'!I10</f>
        <v>11900</v>
      </c>
      <c r="J10" s="13">
        <f>'C завтраками| Bed and breakfast'!J10</f>
        <v>11900</v>
      </c>
      <c r="K10" s="13">
        <f>'C завтраками| Bed and breakfast'!K10</f>
        <v>11900</v>
      </c>
      <c r="L10" s="13">
        <f>'C завтраками| Bed and breakfast'!L10</f>
        <v>9700</v>
      </c>
      <c r="M10" s="13">
        <f>'C завтраками| Bed and breakfast'!M10</f>
        <v>10900</v>
      </c>
      <c r="N10" s="13">
        <f>'C завтраками| Bed and breakfast'!N10</f>
        <v>10400</v>
      </c>
      <c r="O10" s="13">
        <f>'C завтраками| Bed and breakfast'!O10</f>
        <v>10000</v>
      </c>
      <c r="P10" s="13">
        <f>'C завтраками| Bed and breakfast'!P10</f>
        <v>13400</v>
      </c>
      <c r="Q10" s="13">
        <f>'C завтраками| Bed and breakfast'!Q10</f>
        <v>14000</v>
      </c>
      <c r="R10" s="13">
        <f>'C завтраками| Bed and breakfast'!R10</f>
        <v>15300</v>
      </c>
      <c r="S10" s="13">
        <f>'C завтраками| Bed and breakfast'!S10</f>
        <v>11900</v>
      </c>
      <c r="T10" s="13">
        <f>'C завтраками| Bed and breakfast'!T10</f>
        <v>12900</v>
      </c>
      <c r="U10" s="13">
        <f>'C завтраками| Bed and breakfast'!U10</f>
        <v>13400</v>
      </c>
      <c r="V10" s="13">
        <f>'C завтраками| Bed and breakfast'!V10</f>
        <v>12900</v>
      </c>
      <c r="W10" s="13">
        <f>'C завтраками| Bed and breakfast'!W10</f>
        <v>14000</v>
      </c>
      <c r="X10" s="13">
        <f>'C завтраками| Bed and breakfast'!X10</f>
        <v>14000</v>
      </c>
      <c r="Y10" s="13">
        <f>'C завтраками| Bed and breakfast'!Y10</f>
        <v>12900</v>
      </c>
      <c r="Z10" s="13">
        <f>'C завтраками| Bed and breakfast'!Z10</f>
        <v>13400</v>
      </c>
      <c r="AA10" s="13">
        <f>'C завтраками| Bed and breakfast'!AA10</f>
        <v>13400</v>
      </c>
      <c r="AB10" s="13">
        <f>'C завтраками| Bed and breakfast'!AB10</f>
        <v>14000</v>
      </c>
      <c r="AC10" s="13">
        <f>'C завтраками| Bed and breakfast'!AC10</f>
        <v>14000</v>
      </c>
      <c r="AD10" s="13">
        <f>'C завтраками| Bed and breakfast'!AD10</f>
        <v>14400</v>
      </c>
      <c r="AE10" s="13">
        <f>'C завтраками| Bed and breakfast'!AE10</f>
        <v>14000</v>
      </c>
      <c r="AF10" s="13">
        <f>'C завтраками| Bed and breakfast'!AF10</f>
        <v>11900</v>
      </c>
      <c r="AG10" s="13">
        <f>'C завтраками| Bed and breakfast'!AG10</f>
        <v>13400</v>
      </c>
      <c r="AH10" s="13">
        <f>'C завтраками| Bed and breakfast'!AH10</f>
        <v>11400</v>
      </c>
      <c r="AI10" s="13">
        <f>'C завтраками| Bed and breakfast'!AI10</f>
        <v>10000</v>
      </c>
      <c r="AJ10" s="13">
        <f>'C завтраками| Bed and breakfast'!AJ10</f>
        <v>10900</v>
      </c>
      <c r="AK10" s="13">
        <f>'C завтраками| Bed and breakfast'!AK10</f>
        <v>11200</v>
      </c>
      <c r="AL10" s="13">
        <f>'C завтраками| Bed and breakfast'!AL10</f>
        <v>10900</v>
      </c>
      <c r="AM10" s="13">
        <f>'C завтраками| Bed and breakfast'!AM10</f>
        <v>9500</v>
      </c>
    </row>
    <row r="11" spans="1:39" s="15" customFormat="1" ht="12" customHeight="1" x14ac:dyDescent="0.2">
      <c r="A11" s="4">
        <v>2</v>
      </c>
      <c r="B11" s="13">
        <f>'C завтраками| Bed and breakfast'!B11</f>
        <v>10500</v>
      </c>
      <c r="C11" s="13">
        <f>'C завтраками| Bed and breakfast'!C11</f>
        <v>12900</v>
      </c>
      <c r="D11" s="13">
        <f>'C завтраками| Bed and breakfast'!D11</f>
        <v>12900</v>
      </c>
      <c r="E11" s="13">
        <f>'C завтраками| Bed and breakfast'!E11</f>
        <v>11000</v>
      </c>
      <c r="F11" s="13">
        <f>'C завтраками| Bed and breakfast'!F11</f>
        <v>11500</v>
      </c>
      <c r="G11" s="13">
        <f>'C завтраками| Bed and breakfast'!G11</f>
        <v>10500</v>
      </c>
      <c r="H11" s="13">
        <f>'C завтраками| Bed and breakfast'!H11</f>
        <v>11000</v>
      </c>
      <c r="I11" s="13">
        <f>'C завтраками| Bed and breakfast'!I11</f>
        <v>13400</v>
      </c>
      <c r="J11" s="13">
        <f>'C завтраками| Bed and breakfast'!J11</f>
        <v>13400</v>
      </c>
      <c r="K11" s="13">
        <f>'C завтраками| Bed and breakfast'!K11</f>
        <v>13400</v>
      </c>
      <c r="L11" s="13">
        <f>'C завтраками| Bed and breakfast'!L11</f>
        <v>11200</v>
      </c>
      <c r="M11" s="13">
        <f>'C завтраками| Bed and breakfast'!M11</f>
        <v>12400</v>
      </c>
      <c r="N11" s="13">
        <f>'C завтраками| Bed and breakfast'!N11</f>
        <v>11900</v>
      </c>
      <c r="O11" s="13">
        <f>'C завтраками| Bed and breakfast'!O11</f>
        <v>11500</v>
      </c>
      <c r="P11" s="13">
        <f>'C завтраками| Bed and breakfast'!P11</f>
        <v>14900</v>
      </c>
      <c r="Q11" s="13">
        <f>'C завтраками| Bed and breakfast'!Q11</f>
        <v>15500</v>
      </c>
      <c r="R11" s="13">
        <f>'C завтраками| Bed and breakfast'!R11</f>
        <v>16800</v>
      </c>
      <c r="S11" s="13">
        <f>'C завтраками| Bed and breakfast'!S11</f>
        <v>13400</v>
      </c>
      <c r="T11" s="13">
        <f>'C завтраками| Bed and breakfast'!T11</f>
        <v>14400</v>
      </c>
      <c r="U11" s="13">
        <f>'C завтраками| Bed and breakfast'!U11</f>
        <v>14900</v>
      </c>
      <c r="V11" s="13">
        <f>'C завтраками| Bed and breakfast'!V11</f>
        <v>14400</v>
      </c>
      <c r="W11" s="13">
        <f>'C завтраками| Bed and breakfast'!W11</f>
        <v>15500</v>
      </c>
      <c r="X11" s="13">
        <f>'C завтраками| Bed and breakfast'!X11</f>
        <v>15500</v>
      </c>
      <c r="Y11" s="13">
        <f>'C завтраками| Bed and breakfast'!Y11</f>
        <v>14400</v>
      </c>
      <c r="Z11" s="13">
        <f>'C завтраками| Bed and breakfast'!Z11</f>
        <v>14900</v>
      </c>
      <c r="AA11" s="13">
        <f>'C завтраками| Bed and breakfast'!AA11</f>
        <v>14900</v>
      </c>
      <c r="AB11" s="13">
        <f>'C завтраками| Bed and breakfast'!AB11</f>
        <v>15500</v>
      </c>
      <c r="AC11" s="13">
        <f>'C завтраками| Bed and breakfast'!AC11</f>
        <v>15500</v>
      </c>
      <c r="AD11" s="13">
        <f>'C завтраками| Bed and breakfast'!AD11</f>
        <v>15900</v>
      </c>
      <c r="AE11" s="13">
        <f>'C завтраками| Bed and breakfast'!AE11</f>
        <v>15500</v>
      </c>
      <c r="AF11" s="13">
        <f>'C завтраками| Bed and breakfast'!AF11</f>
        <v>13400</v>
      </c>
      <c r="AG11" s="13">
        <f>'C завтраками| Bed and breakfast'!AG11</f>
        <v>14900</v>
      </c>
      <c r="AH11" s="13">
        <f>'C завтраками| Bed and breakfast'!AH11</f>
        <v>12900</v>
      </c>
      <c r="AI11" s="13">
        <f>'C завтраками| Bed and breakfast'!AI11</f>
        <v>11500</v>
      </c>
      <c r="AJ11" s="13">
        <f>'C завтраками| Bed and breakfast'!AJ11</f>
        <v>12400</v>
      </c>
      <c r="AK11" s="13">
        <f>'C завтраками| Bed and breakfast'!AK11</f>
        <v>12700</v>
      </c>
      <c r="AL11" s="13">
        <f>'C завтраками| Bed and breakfast'!AL11</f>
        <v>12400</v>
      </c>
      <c r="AM11" s="13">
        <f>'C завтраками| Bed and breakfast'!AM11</f>
        <v>11000</v>
      </c>
    </row>
    <row r="12" spans="1:39" s="15"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s="15" customFormat="1" ht="12" customHeight="1" x14ac:dyDescent="0.2">
      <c r="A13" s="4">
        <v>1</v>
      </c>
      <c r="B13" s="13">
        <f>'C завтраками| Bed and breakfast'!B13</f>
        <v>14500</v>
      </c>
      <c r="C13" s="13">
        <f>'C завтраками| Bed and breakfast'!C13</f>
        <v>16900</v>
      </c>
      <c r="D13" s="13">
        <f>'C завтраками| Bed and breakfast'!D13</f>
        <v>16900</v>
      </c>
      <c r="E13" s="13">
        <f>'C завтраками| Bed and breakfast'!E13</f>
        <v>15000</v>
      </c>
      <c r="F13" s="13">
        <f>'C завтраками| Bed and breakfast'!F13</f>
        <v>15500</v>
      </c>
      <c r="G13" s="13">
        <f>'C завтраками| Bed and breakfast'!G13</f>
        <v>14500</v>
      </c>
      <c r="H13" s="13">
        <f>'C завтраками| Bed and breakfast'!H13</f>
        <v>15000</v>
      </c>
      <c r="I13" s="13">
        <f>'C завтраками| Bed and breakfast'!I13</f>
        <v>17400</v>
      </c>
      <c r="J13" s="13">
        <f>'C завтраками| Bed and breakfast'!J13</f>
        <v>17400</v>
      </c>
      <c r="K13" s="13">
        <f>'C завтраками| Bed and breakfast'!K13</f>
        <v>17400</v>
      </c>
      <c r="L13" s="13">
        <f>'C завтраками| Bed and breakfast'!L13</f>
        <v>15200</v>
      </c>
      <c r="M13" s="13">
        <f>'C завтраками| Bed and breakfast'!M13</f>
        <v>16400</v>
      </c>
      <c r="N13" s="13">
        <f>'C завтраками| Bed and breakfast'!N13</f>
        <v>15900</v>
      </c>
      <c r="O13" s="13">
        <f>'C завтраками| Bed and breakfast'!O13</f>
        <v>15500</v>
      </c>
      <c r="P13" s="13">
        <f>'C завтраками| Bed and breakfast'!P13</f>
        <v>18900</v>
      </c>
      <c r="Q13" s="13">
        <f>'C завтраками| Bed and breakfast'!Q13</f>
        <v>19500</v>
      </c>
      <c r="R13" s="13">
        <f>'C завтраками| Bed and breakfast'!R13</f>
        <v>20800</v>
      </c>
      <c r="S13" s="13">
        <f>'C завтраками| Bed and breakfast'!S13</f>
        <v>17400</v>
      </c>
      <c r="T13" s="13">
        <f>'C завтраками| Bed and breakfast'!T13</f>
        <v>18400</v>
      </c>
      <c r="U13" s="13">
        <f>'C завтраками| Bed and breakfast'!U13</f>
        <v>18900</v>
      </c>
      <c r="V13" s="13">
        <f>'C завтраками| Bed and breakfast'!V13</f>
        <v>18400</v>
      </c>
      <c r="W13" s="13">
        <f>'C завтраками| Bed and breakfast'!W13</f>
        <v>19500</v>
      </c>
      <c r="X13" s="13">
        <f>'C завтраками| Bed and breakfast'!X13</f>
        <v>19500</v>
      </c>
      <c r="Y13" s="13">
        <f>'C завтраками| Bed and breakfast'!Y13</f>
        <v>18400</v>
      </c>
      <c r="Z13" s="13">
        <f>'C завтраками| Bed and breakfast'!Z13</f>
        <v>18900</v>
      </c>
      <c r="AA13" s="13">
        <f>'C завтраками| Bed and breakfast'!AA13</f>
        <v>18900</v>
      </c>
      <c r="AB13" s="13">
        <f>'C завтраками| Bed and breakfast'!AB13</f>
        <v>19500</v>
      </c>
      <c r="AC13" s="13">
        <f>'C завтраками| Bed and breakfast'!AC13</f>
        <v>19500</v>
      </c>
      <c r="AD13" s="13">
        <f>'C завтраками| Bed and breakfast'!AD13</f>
        <v>19900</v>
      </c>
      <c r="AE13" s="13">
        <f>'C завтраками| Bed and breakfast'!AE13</f>
        <v>19500</v>
      </c>
      <c r="AF13" s="13">
        <f>'C завтраками| Bed and breakfast'!AF13</f>
        <v>17400</v>
      </c>
      <c r="AG13" s="13">
        <f>'C завтраками| Bed and breakfast'!AG13</f>
        <v>18900</v>
      </c>
      <c r="AH13" s="13">
        <f>'C завтраками| Bed and breakfast'!AH13</f>
        <v>16900</v>
      </c>
      <c r="AI13" s="13">
        <f>'C завтраками| Bed and breakfast'!AI13</f>
        <v>15000</v>
      </c>
      <c r="AJ13" s="13">
        <f>'C завтраками| Bed and breakfast'!AJ13</f>
        <v>15900</v>
      </c>
      <c r="AK13" s="13">
        <f>'C завтраками| Bed and breakfast'!AK13</f>
        <v>16200</v>
      </c>
      <c r="AL13" s="13">
        <f>'C завтраками| Bed and breakfast'!AL13</f>
        <v>15900</v>
      </c>
      <c r="AM13" s="13">
        <f>'C завтраками| Bed and breakfast'!AM13</f>
        <v>14500</v>
      </c>
    </row>
    <row r="14" spans="1:39" s="15" customFormat="1" ht="12" customHeight="1" x14ac:dyDescent="0.2">
      <c r="A14" s="4">
        <v>2</v>
      </c>
      <c r="B14" s="13">
        <f>'C завтраками| Bed and breakfast'!B14</f>
        <v>16000</v>
      </c>
      <c r="C14" s="13">
        <f>'C завтраками| Bed and breakfast'!C14</f>
        <v>18400</v>
      </c>
      <c r="D14" s="13">
        <f>'C завтраками| Bed and breakfast'!D14</f>
        <v>18400</v>
      </c>
      <c r="E14" s="13">
        <f>'C завтраками| Bed and breakfast'!E14</f>
        <v>16500</v>
      </c>
      <c r="F14" s="13">
        <f>'C завтраками| Bed and breakfast'!F14</f>
        <v>17000</v>
      </c>
      <c r="G14" s="13">
        <f>'C завтраками| Bed and breakfast'!G14</f>
        <v>16000</v>
      </c>
      <c r="H14" s="13">
        <f>'C завтраками| Bed and breakfast'!H14</f>
        <v>16500</v>
      </c>
      <c r="I14" s="13">
        <f>'C завтраками| Bed and breakfast'!I14</f>
        <v>18900</v>
      </c>
      <c r="J14" s="13">
        <f>'C завтраками| Bed and breakfast'!J14</f>
        <v>18900</v>
      </c>
      <c r="K14" s="13">
        <f>'C завтраками| Bed and breakfast'!K14</f>
        <v>18900</v>
      </c>
      <c r="L14" s="13">
        <f>'C завтраками| Bed and breakfast'!L14</f>
        <v>16700</v>
      </c>
      <c r="M14" s="13">
        <f>'C завтраками| Bed and breakfast'!M14</f>
        <v>17900</v>
      </c>
      <c r="N14" s="13">
        <f>'C завтраками| Bed and breakfast'!N14</f>
        <v>17400</v>
      </c>
      <c r="O14" s="13">
        <f>'C завтраками| Bed and breakfast'!O14</f>
        <v>17000</v>
      </c>
      <c r="P14" s="13">
        <f>'C завтраками| Bed and breakfast'!P14</f>
        <v>20400</v>
      </c>
      <c r="Q14" s="13">
        <f>'C завтраками| Bed and breakfast'!Q14</f>
        <v>21000</v>
      </c>
      <c r="R14" s="13">
        <f>'C завтраками| Bed and breakfast'!R14</f>
        <v>22300</v>
      </c>
      <c r="S14" s="13">
        <f>'C завтраками| Bed and breakfast'!S14</f>
        <v>18900</v>
      </c>
      <c r="T14" s="13">
        <f>'C завтраками| Bed and breakfast'!T14</f>
        <v>19900</v>
      </c>
      <c r="U14" s="13">
        <f>'C завтраками| Bed and breakfast'!U14</f>
        <v>20400</v>
      </c>
      <c r="V14" s="13">
        <f>'C завтраками| Bed and breakfast'!V14</f>
        <v>19900</v>
      </c>
      <c r="W14" s="13">
        <f>'C завтраками| Bed and breakfast'!W14</f>
        <v>21000</v>
      </c>
      <c r="X14" s="13">
        <f>'C завтраками| Bed and breakfast'!X14</f>
        <v>21000</v>
      </c>
      <c r="Y14" s="13">
        <f>'C завтраками| Bed and breakfast'!Y14</f>
        <v>19900</v>
      </c>
      <c r="Z14" s="13">
        <f>'C завтраками| Bed and breakfast'!Z14</f>
        <v>20400</v>
      </c>
      <c r="AA14" s="13">
        <f>'C завтраками| Bed and breakfast'!AA14</f>
        <v>20400</v>
      </c>
      <c r="AB14" s="13">
        <f>'C завтраками| Bed and breakfast'!AB14</f>
        <v>21000</v>
      </c>
      <c r="AC14" s="13">
        <f>'C завтраками| Bed and breakfast'!AC14</f>
        <v>21000</v>
      </c>
      <c r="AD14" s="13">
        <f>'C завтраками| Bed and breakfast'!AD14</f>
        <v>21400</v>
      </c>
      <c r="AE14" s="13">
        <f>'C завтраками| Bed and breakfast'!AE14</f>
        <v>21000</v>
      </c>
      <c r="AF14" s="13">
        <f>'C завтраками| Bed and breakfast'!AF14</f>
        <v>18900</v>
      </c>
      <c r="AG14" s="13">
        <f>'C завтраками| Bed and breakfast'!AG14</f>
        <v>20400</v>
      </c>
      <c r="AH14" s="13">
        <f>'C завтраками| Bed and breakfast'!AH14</f>
        <v>18400</v>
      </c>
      <c r="AI14" s="13">
        <f>'C завтраками| Bed and breakfast'!AI14</f>
        <v>16500</v>
      </c>
      <c r="AJ14" s="13">
        <f>'C завтраками| Bed and breakfast'!AJ14</f>
        <v>17400</v>
      </c>
      <c r="AK14" s="13">
        <f>'C завтраками| Bed and breakfast'!AK14</f>
        <v>17700</v>
      </c>
      <c r="AL14" s="13">
        <f>'C завтраками| Bed and breakfast'!AL14</f>
        <v>17400</v>
      </c>
      <c r="AM14" s="13">
        <f>'C завтраками| Bed and breakfast'!AM14</f>
        <v>16000</v>
      </c>
    </row>
    <row r="15" spans="1:39" s="15"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s="15" customFormat="1" ht="12" customHeight="1" x14ac:dyDescent="0.2">
      <c r="A16" s="4">
        <v>1</v>
      </c>
      <c r="B16" s="13">
        <f>'C завтраками| Bed and breakfast'!B16</f>
        <v>16500</v>
      </c>
      <c r="C16" s="13">
        <f>'C завтраками| Bed and breakfast'!C16</f>
        <v>18900</v>
      </c>
      <c r="D16" s="13">
        <f>'C завтраками| Bed and breakfast'!D16</f>
        <v>18900</v>
      </c>
      <c r="E16" s="13">
        <f>'C завтраками| Bed and breakfast'!E16</f>
        <v>17000</v>
      </c>
      <c r="F16" s="13">
        <f>'C завтраками| Bed and breakfast'!F16</f>
        <v>17500</v>
      </c>
      <c r="G16" s="13">
        <f>'C завтраками| Bed and breakfast'!G16</f>
        <v>16500</v>
      </c>
      <c r="H16" s="13">
        <f>'C завтраками| Bed and breakfast'!H16</f>
        <v>17000</v>
      </c>
      <c r="I16" s="13">
        <f>'C завтраками| Bed and breakfast'!I16</f>
        <v>19400</v>
      </c>
      <c r="J16" s="13">
        <f>'C завтраками| Bed and breakfast'!J16</f>
        <v>19400</v>
      </c>
      <c r="K16" s="13">
        <f>'C завтраками| Bed and breakfast'!K16</f>
        <v>19400</v>
      </c>
      <c r="L16" s="13">
        <f>'C завтраками| Bed and breakfast'!L16</f>
        <v>17200</v>
      </c>
      <c r="M16" s="13">
        <f>'C завтраками| Bed and breakfast'!M16</f>
        <v>18400</v>
      </c>
      <c r="N16" s="13">
        <f>'C завтраками| Bed and breakfast'!N16</f>
        <v>17900</v>
      </c>
      <c r="O16" s="13">
        <f>'C завтраками| Bed and breakfast'!O16</f>
        <v>17500</v>
      </c>
      <c r="P16" s="13">
        <f>'C завтраками| Bed and breakfast'!P16</f>
        <v>20900</v>
      </c>
      <c r="Q16" s="13">
        <f>'C завтраками| Bed and breakfast'!Q16</f>
        <v>21500</v>
      </c>
      <c r="R16" s="13">
        <f>'C завтраками| Bed and breakfast'!R16</f>
        <v>22800</v>
      </c>
      <c r="S16" s="13">
        <f>'C завтраками| Bed and breakfast'!S16</f>
        <v>19400</v>
      </c>
      <c r="T16" s="13">
        <f>'C завтраками| Bed and breakfast'!T16</f>
        <v>20400</v>
      </c>
      <c r="U16" s="13">
        <f>'C завтраками| Bed and breakfast'!U16</f>
        <v>20900</v>
      </c>
      <c r="V16" s="13">
        <f>'C завтраками| Bed and breakfast'!V16</f>
        <v>20400</v>
      </c>
      <c r="W16" s="13">
        <f>'C завтраками| Bed and breakfast'!W16</f>
        <v>21500</v>
      </c>
      <c r="X16" s="13">
        <f>'C завтраками| Bed and breakfast'!X16</f>
        <v>21500</v>
      </c>
      <c r="Y16" s="13">
        <f>'C завтраками| Bed and breakfast'!Y16</f>
        <v>20400</v>
      </c>
      <c r="Z16" s="13">
        <f>'C завтраками| Bed and breakfast'!Z16</f>
        <v>20900</v>
      </c>
      <c r="AA16" s="13">
        <f>'C завтраками| Bed and breakfast'!AA16</f>
        <v>20900</v>
      </c>
      <c r="AB16" s="13">
        <f>'C завтраками| Bed and breakfast'!AB16</f>
        <v>21500</v>
      </c>
      <c r="AC16" s="13">
        <f>'C завтраками| Bed and breakfast'!AC16</f>
        <v>21500</v>
      </c>
      <c r="AD16" s="13">
        <f>'C завтраками| Bed and breakfast'!AD16</f>
        <v>21900</v>
      </c>
      <c r="AE16" s="13">
        <f>'C завтраками| Bed and breakfast'!AE16</f>
        <v>21500</v>
      </c>
      <c r="AF16" s="13">
        <f>'C завтраками| Bed and breakfast'!AF16</f>
        <v>19400</v>
      </c>
      <c r="AG16" s="13">
        <f>'C завтраками| Bed and breakfast'!AG16</f>
        <v>20900</v>
      </c>
      <c r="AH16" s="13">
        <f>'C завтраками| Bed and breakfast'!AH16</f>
        <v>18900</v>
      </c>
      <c r="AI16" s="13">
        <f>'C завтраками| Bed and breakfast'!AI16</f>
        <v>17000</v>
      </c>
      <c r="AJ16" s="13">
        <f>'C завтраками| Bed and breakfast'!AJ16</f>
        <v>17900</v>
      </c>
      <c r="AK16" s="13">
        <f>'C завтраками| Bed and breakfast'!AK16</f>
        <v>18200</v>
      </c>
      <c r="AL16" s="13">
        <f>'C завтраками| Bed and breakfast'!AL16</f>
        <v>17900</v>
      </c>
      <c r="AM16" s="13">
        <f>'C завтраками| Bed and breakfast'!AM16</f>
        <v>16500</v>
      </c>
    </row>
    <row r="17" spans="1:39" s="15" customFormat="1" ht="12" customHeight="1" x14ac:dyDescent="0.2">
      <c r="A17" s="278">
        <v>2</v>
      </c>
      <c r="B17" s="13">
        <f>'C завтраками| Bed and breakfast'!B17</f>
        <v>18000</v>
      </c>
      <c r="C17" s="13">
        <f>'C завтраками| Bed and breakfast'!C17</f>
        <v>20400</v>
      </c>
      <c r="D17" s="13">
        <f>'C завтраками| Bed and breakfast'!D17</f>
        <v>20400</v>
      </c>
      <c r="E17" s="13">
        <f>'C завтраками| Bed and breakfast'!E17</f>
        <v>18500</v>
      </c>
      <c r="F17" s="13">
        <f>'C завтраками| Bed and breakfast'!F17</f>
        <v>19000</v>
      </c>
      <c r="G17" s="13">
        <f>'C завтраками| Bed and breakfast'!G17</f>
        <v>18000</v>
      </c>
      <c r="H17" s="13">
        <f>'C завтраками| Bed and breakfast'!H17</f>
        <v>18500</v>
      </c>
      <c r="I17" s="13">
        <f>'C завтраками| Bed and breakfast'!I17</f>
        <v>20900</v>
      </c>
      <c r="J17" s="13">
        <f>'C завтраками| Bed and breakfast'!J17</f>
        <v>20900</v>
      </c>
      <c r="K17" s="13">
        <f>'C завтраками| Bed and breakfast'!K17</f>
        <v>20900</v>
      </c>
      <c r="L17" s="13">
        <f>'C завтраками| Bed and breakfast'!L17</f>
        <v>18700</v>
      </c>
      <c r="M17" s="13">
        <f>'C завтраками| Bed and breakfast'!M17</f>
        <v>19900</v>
      </c>
      <c r="N17" s="13">
        <f>'C завтраками| Bed and breakfast'!N17</f>
        <v>19400</v>
      </c>
      <c r="O17" s="13">
        <f>'C завтраками| Bed and breakfast'!O17</f>
        <v>19000</v>
      </c>
      <c r="P17" s="13">
        <f>'C завтраками| Bed and breakfast'!P17</f>
        <v>22400</v>
      </c>
      <c r="Q17" s="13">
        <f>'C завтраками| Bed and breakfast'!Q17</f>
        <v>23000</v>
      </c>
      <c r="R17" s="13">
        <f>'C завтраками| Bed and breakfast'!R17</f>
        <v>24300</v>
      </c>
      <c r="S17" s="13">
        <f>'C завтраками| Bed and breakfast'!S17</f>
        <v>20900</v>
      </c>
      <c r="T17" s="13">
        <f>'C завтраками| Bed and breakfast'!T17</f>
        <v>21900</v>
      </c>
      <c r="U17" s="13">
        <f>'C завтраками| Bed and breakfast'!U17</f>
        <v>22400</v>
      </c>
      <c r="V17" s="13">
        <f>'C завтраками| Bed and breakfast'!V17</f>
        <v>21900</v>
      </c>
      <c r="W17" s="13">
        <f>'C завтраками| Bed and breakfast'!W17</f>
        <v>23000</v>
      </c>
      <c r="X17" s="13">
        <f>'C завтраками| Bed and breakfast'!X17</f>
        <v>23000</v>
      </c>
      <c r="Y17" s="13">
        <f>'C завтраками| Bed and breakfast'!Y17</f>
        <v>21900</v>
      </c>
      <c r="Z17" s="13">
        <f>'C завтраками| Bed and breakfast'!Z17</f>
        <v>22400</v>
      </c>
      <c r="AA17" s="13">
        <f>'C завтраками| Bed and breakfast'!AA17</f>
        <v>22400</v>
      </c>
      <c r="AB17" s="13">
        <f>'C завтраками| Bed and breakfast'!AB17</f>
        <v>23000</v>
      </c>
      <c r="AC17" s="13">
        <f>'C завтраками| Bed and breakfast'!AC17</f>
        <v>23000</v>
      </c>
      <c r="AD17" s="13">
        <f>'C завтраками| Bed and breakfast'!AD17</f>
        <v>23400</v>
      </c>
      <c r="AE17" s="13">
        <f>'C завтраками| Bed and breakfast'!AE17</f>
        <v>23000</v>
      </c>
      <c r="AF17" s="13">
        <f>'C завтраками| Bed and breakfast'!AF17</f>
        <v>20900</v>
      </c>
      <c r="AG17" s="13">
        <f>'C завтраками| Bed and breakfast'!AG17</f>
        <v>22400</v>
      </c>
      <c r="AH17" s="13">
        <f>'C завтраками| Bed and breakfast'!AH17</f>
        <v>20400</v>
      </c>
      <c r="AI17" s="13">
        <f>'C завтраками| Bed and breakfast'!AI17</f>
        <v>18500</v>
      </c>
      <c r="AJ17" s="13">
        <f>'C завтраками| Bed and breakfast'!AJ17</f>
        <v>19400</v>
      </c>
      <c r="AK17" s="13">
        <f>'C завтраками| Bed and breakfast'!AK17</f>
        <v>19700</v>
      </c>
      <c r="AL17" s="13">
        <f>'C завтраками| Bed and breakfast'!AL17</f>
        <v>19400</v>
      </c>
      <c r="AM17" s="13">
        <f>'C завтраками| Bed and breakfast'!AM17</f>
        <v>18000</v>
      </c>
    </row>
    <row r="18" spans="1:39" s="15"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s="15" customFormat="1" ht="12" customHeight="1" x14ac:dyDescent="0.2">
      <c r="A19" s="4">
        <v>1</v>
      </c>
      <c r="B19" s="13">
        <f>'C завтраками| Bed and breakfast'!B19</f>
        <v>25000</v>
      </c>
      <c r="C19" s="13">
        <f>'C завтраками| Bed and breakfast'!C19</f>
        <v>27400</v>
      </c>
      <c r="D19" s="13">
        <f>'C завтраками| Bed and breakfast'!D19</f>
        <v>27400</v>
      </c>
      <c r="E19" s="13">
        <f>'C завтраками| Bed and breakfast'!E19</f>
        <v>25500</v>
      </c>
      <c r="F19" s="13">
        <f>'C завтраками| Bed and breakfast'!F19</f>
        <v>26000</v>
      </c>
      <c r="G19" s="13">
        <f>'C завтраками| Bed and breakfast'!G19</f>
        <v>25000</v>
      </c>
      <c r="H19" s="13">
        <f>'C завтраками| Bed and breakfast'!H19</f>
        <v>25500</v>
      </c>
      <c r="I19" s="13">
        <f>'C завтраками| Bed and breakfast'!I19</f>
        <v>27900</v>
      </c>
      <c r="J19" s="13">
        <f>'C завтраками| Bed and breakfast'!J19</f>
        <v>27900</v>
      </c>
      <c r="K19" s="13">
        <f>'C завтраками| Bed and breakfast'!K19</f>
        <v>27900</v>
      </c>
      <c r="L19" s="13">
        <f>'C завтраками| Bed and breakfast'!L19</f>
        <v>25700</v>
      </c>
      <c r="M19" s="13">
        <f>'C завтраками| Bed and breakfast'!M19</f>
        <v>26900</v>
      </c>
      <c r="N19" s="13">
        <f>'C завтраками| Bed and breakfast'!N19</f>
        <v>26400</v>
      </c>
      <c r="O19" s="13">
        <f>'C завтраками| Bed and breakfast'!O19</f>
        <v>26000</v>
      </c>
      <c r="P19" s="13">
        <f>'C завтраками| Bed and breakfast'!P19</f>
        <v>29400</v>
      </c>
      <c r="Q19" s="13">
        <f>'C завтраками| Bed and breakfast'!Q19</f>
        <v>30000</v>
      </c>
      <c r="R19" s="13">
        <f>'C завтраками| Bed and breakfast'!R19</f>
        <v>31300</v>
      </c>
      <c r="S19" s="13">
        <f>'C завтраками| Bed and breakfast'!S19</f>
        <v>27900</v>
      </c>
      <c r="T19" s="13">
        <f>'C завтраками| Bed and breakfast'!T19</f>
        <v>28900</v>
      </c>
      <c r="U19" s="13">
        <f>'C завтраками| Bed and breakfast'!U19</f>
        <v>29400</v>
      </c>
      <c r="V19" s="13">
        <f>'C завтраками| Bed and breakfast'!V19</f>
        <v>28900</v>
      </c>
      <c r="W19" s="13">
        <f>'C завтраками| Bed and breakfast'!W19</f>
        <v>30000</v>
      </c>
      <c r="X19" s="13">
        <f>'C завтраками| Bed and breakfast'!X19</f>
        <v>30000</v>
      </c>
      <c r="Y19" s="13">
        <f>'C завтраками| Bed and breakfast'!Y19</f>
        <v>28900</v>
      </c>
      <c r="Z19" s="13">
        <f>'C завтраками| Bed and breakfast'!Z19</f>
        <v>29400</v>
      </c>
      <c r="AA19" s="13">
        <f>'C завтраками| Bed and breakfast'!AA19</f>
        <v>29400</v>
      </c>
      <c r="AB19" s="13">
        <f>'C завтраками| Bed and breakfast'!AB19</f>
        <v>30000</v>
      </c>
      <c r="AC19" s="13">
        <f>'C завтраками| Bed and breakfast'!AC19</f>
        <v>30000</v>
      </c>
      <c r="AD19" s="13">
        <f>'C завтраками| Bed and breakfast'!AD19</f>
        <v>30400</v>
      </c>
      <c r="AE19" s="13">
        <f>'C завтраками| Bed and breakfast'!AE19</f>
        <v>30000</v>
      </c>
      <c r="AF19" s="13">
        <f>'C завтраками| Bed and breakfast'!AF19</f>
        <v>27900</v>
      </c>
      <c r="AG19" s="13">
        <f>'C завтраками| Bed and breakfast'!AG19</f>
        <v>29400</v>
      </c>
      <c r="AH19" s="13">
        <f>'C завтраками| Bed and breakfast'!AH19</f>
        <v>27400</v>
      </c>
      <c r="AI19" s="13">
        <f>'C завтраками| Bed and breakfast'!AI19</f>
        <v>23500</v>
      </c>
      <c r="AJ19" s="13">
        <f>'C завтраками| Bed and breakfast'!AJ19</f>
        <v>24400</v>
      </c>
      <c r="AK19" s="13">
        <f>'C завтраками| Bed and breakfast'!AK19</f>
        <v>24700</v>
      </c>
      <c r="AL19" s="13">
        <f>'C завтраками| Bed and breakfast'!AL19</f>
        <v>24400</v>
      </c>
      <c r="AM19" s="13">
        <f>'C завтраками| Bed and breakfast'!AM19</f>
        <v>23000</v>
      </c>
    </row>
    <row r="20" spans="1:39" s="15" customFormat="1" ht="12" customHeight="1" x14ac:dyDescent="0.2">
      <c r="A20" s="278">
        <v>2</v>
      </c>
      <c r="B20" s="13">
        <f>'C завтраками| Bed and breakfast'!B20</f>
        <v>25000</v>
      </c>
      <c r="C20" s="13">
        <f>'C завтраками| Bed and breakfast'!C20</f>
        <v>27400</v>
      </c>
      <c r="D20" s="13">
        <f>'C завтраками| Bed and breakfast'!D20</f>
        <v>27400</v>
      </c>
      <c r="E20" s="13">
        <f>'C завтраками| Bed and breakfast'!E20</f>
        <v>25500</v>
      </c>
      <c r="F20" s="13">
        <f>'C завтраками| Bed and breakfast'!F20</f>
        <v>26000</v>
      </c>
      <c r="G20" s="13">
        <f>'C завтраками| Bed and breakfast'!G20</f>
        <v>25000</v>
      </c>
      <c r="H20" s="13">
        <f>'C завтраками| Bed and breakfast'!H20</f>
        <v>25500</v>
      </c>
      <c r="I20" s="13">
        <f>'C завтраками| Bed and breakfast'!I20</f>
        <v>27900</v>
      </c>
      <c r="J20" s="13">
        <f>'C завтраками| Bed and breakfast'!J20</f>
        <v>27900</v>
      </c>
      <c r="K20" s="13">
        <f>'C завтраками| Bed and breakfast'!K20</f>
        <v>27900</v>
      </c>
      <c r="L20" s="13">
        <f>'C завтраками| Bed and breakfast'!L20</f>
        <v>25700</v>
      </c>
      <c r="M20" s="13">
        <f>'C завтраками| Bed and breakfast'!M20</f>
        <v>26900</v>
      </c>
      <c r="N20" s="13">
        <f>'C завтраками| Bed and breakfast'!N20</f>
        <v>26400</v>
      </c>
      <c r="O20" s="13">
        <f>'C завтраками| Bed and breakfast'!O20</f>
        <v>26000</v>
      </c>
      <c r="P20" s="13">
        <f>'C завтраками| Bed and breakfast'!P20</f>
        <v>29400</v>
      </c>
      <c r="Q20" s="13">
        <f>'C завтраками| Bed and breakfast'!Q20</f>
        <v>30000</v>
      </c>
      <c r="R20" s="13">
        <f>'C завтраками| Bed and breakfast'!R20</f>
        <v>31300</v>
      </c>
      <c r="S20" s="13">
        <f>'C завтраками| Bed and breakfast'!S20</f>
        <v>27900</v>
      </c>
      <c r="T20" s="13">
        <f>'C завтраками| Bed and breakfast'!T20</f>
        <v>28900</v>
      </c>
      <c r="U20" s="13">
        <f>'C завтраками| Bed and breakfast'!U20</f>
        <v>29400</v>
      </c>
      <c r="V20" s="13">
        <f>'C завтраками| Bed and breakfast'!V20</f>
        <v>28900</v>
      </c>
      <c r="W20" s="13">
        <f>'C завтраками| Bed and breakfast'!W20</f>
        <v>30000</v>
      </c>
      <c r="X20" s="13">
        <f>'C завтраками| Bed and breakfast'!X20</f>
        <v>30000</v>
      </c>
      <c r="Y20" s="13">
        <f>'C завтраками| Bed and breakfast'!Y20</f>
        <v>28900</v>
      </c>
      <c r="Z20" s="13">
        <f>'C завтраками| Bed and breakfast'!Z20</f>
        <v>29400</v>
      </c>
      <c r="AA20" s="13">
        <f>'C завтраками| Bed and breakfast'!AA20</f>
        <v>29400</v>
      </c>
      <c r="AB20" s="13">
        <f>'C завтраками| Bed and breakfast'!AB20</f>
        <v>30000</v>
      </c>
      <c r="AC20" s="13">
        <f>'C завтраками| Bed and breakfast'!AC20</f>
        <v>30000</v>
      </c>
      <c r="AD20" s="13">
        <f>'C завтраками| Bed and breakfast'!AD20</f>
        <v>30400</v>
      </c>
      <c r="AE20" s="13">
        <f>'C завтраками| Bed and breakfast'!AE20</f>
        <v>30000</v>
      </c>
      <c r="AF20" s="13">
        <f>'C завтраками| Bed and breakfast'!AF20</f>
        <v>27900</v>
      </c>
      <c r="AG20" s="13">
        <f>'C завтраками| Bed and breakfast'!AG20</f>
        <v>29400</v>
      </c>
      <c r="AH20" s="13">
        <f>'C завтраками| Bed and breakfast'!AH20</f>
        <v>27400</v>
      </c>
      <c r="AI20" s="13">
        <f>'C завтраками| Bed and breakfast'!AI20</f>
        <v>23500</v>
      </c>
      <c r="AJ20" s="13">
        <f>'C завтраками| Bed and breakfast'!AJ20</f>
        <v>24400</v>
      </c>
      <c r="AK20" s="13">
        <f>'C завтраками| Bed and breakfast'!AK20</f>
        <v>24700</v>
      </c>
      <c r="AL20" s="13">
        <f>'C завтраками| Bed and breakfast'!AL20</f>
        <v>24400</v>
      </c>
      <c r="AM20" s="13">
        <f>'C завтраками| Bed and breakfast'!AM20</f>
        <v>23000</v>
      </c>
    </row>
    <row r="21" spans="1:39" s="15" customFormat="1" ht="12" customHeight="1" x14ac:dyDescent="0.2">
      <c r="A21" s="278">
        <v>3</v>
      </c>
      <c r="B21" s="13">
        <f>'C завтраками| Bed and breakfast'!B21</f>
        <v>25000</v>
      </c>
      <c r="C21" s="13">
        <f>'C завтраками| Bed and breakfast'!C21</f>
        <v>27400</v>
      </c>
      <c r="D21" s="13">
        <f>'C завтраками| Bed and breakfast'!D21</f>
        <v>27400</v>
      </c>
      <c r="E21" s="13">
        <f>'C завтраками| Bed and breakfast'!E21</f>
        <v>25500</v>
      </c>
      <c r="F21" s="13">
        <f>'C завтраками| Bed and breakfast'!F21</f>
        <v>26000</v>
      </c>
      <c r="G21" s="13">
        <f>'C завтраками| Bed and breakfast'!G21</f>
        <v>25000</v>
      </c>
      <c r="H21" s="13">
        <f>'C завтраками| Bed and breakfast'!H21</f>
        <v>25500</v>
      </c>
      <c r="I21" s="13">
        <f>'C завтраками| Bed and breakfast'!I21</f>
        <v>27900</v>
      </c>
      <c r="J21" s="13">
        <f>'C завтраками| Bed and breakfast'!J21</f>
        <v>27900</v>
      </c>
      <c r="K21" s="13">
        <f>'C завтраками| Bed and breakfast'!K21</f>
        <v>27900</v>
      </c>
      <c r="L21" s="13">
        <f>'C завтраками| Bed and breakfast'!L21</f>
        <v>25700</v>
      </c>
      <c r="M21" s="13">
        <f>'C завтраками| Bed and breakfast'!M21</f>
        <v>26900</v>
      </c>
      <c r="N21" s="13">
        <f>'C завтраками| Bed and breakfast'!N21</f>
        <v>26400</v>
      </c>
      <c r="O21" s="13">
        <f>'C завтраками| Bed and breakfast'!O21</f>
        <v>26000</v>
      </c>
      <c r="P21" s="13">
        <f>'C завтраками| Bed and breakfast'!P21</f>
        <v>29400</v>
      </c>
      <c r="Q21" s="13">
        <f>'C завтраками| Bed and breakfast'!Q21</f>
        <v>30000</v>
      </c>
      <c r="R21" s="13">
        <f>'C завтраками| Bed and breakfast'!R21</f>
        <v>31300</v>
      </c>
      <c r="S21" s="13">
        <f>'C завтраками| Bed and breakfast'!S21</f>
        <v>27900</v>
      </c>
      <c r="T21" s="13">
        <f>'C завтраками| Bed and breakfast'!T21</f>
        <v>28900</v>
      </c>
      <c r="U21" s="13">
        <f>'C завтраками| Bed and breakfast'!U21</f>
        <v>29400</v>
      </c>
      <c r="V21" s="13">
        <f>'C завтраками| Bed and breakfast'!V21</f>
        <v>28900</v>
      </c>
      <c r="W21" s="13">
        <f>'C завтраками| Bed and breakfast'!W21</f>
        <v>30000</v>
      </c>
      <c r="X21" s="13">
        <f>'C завтраками| Bed and breakfast'!X21</f>
        <v>30000</v>
      </c>
      <c r="Y21" s="13">
        <f>'C завтраками| Bed and breakfast'!Y21</f>
        <v>28900</v>
      </c>
      <c r="Z21" s="13">
        <f>'C завтраками| Bed and breakfast'!Z21</f>
        <v>29400</v>
      </c>
      <c r="AA21" s="13">
        <f>'C завтраками| Bed and breakfast'!AA21</f>
        <v>29400</v>
      </c>
      <c r="AB21" s="13">
        <f>'C завтраками| Bed and breakfast'!AB21</f>
        <v>30000</v>
      </c>
      <c r="AC21" s="13">
        <f>'C завтраками| Bed and breakfast'!AC21</f>
        <v>30000</v>
      </c>
      <c r="AD21" s="13">
        <f>'C завтраками| Bed and breakfast'!AD21</f>
        <v>30400</v>
      </c>
      <c r="AE21" s="13">
        <f>'C завтраками| Bed and breakfast'!AE21</f>
        <v>30000</v>
      </c>
      <c r="AF21" s="13">
        <f>'C завтраками| Bed and breakfast'!AF21</f>
        <v>27900</v>
      </c>
      <c r="AG21" s="13">
        <f>'C завтраками| Bed and breakfast'!AG21</f>
        <v>29400</v>
      </c>
      <c r="AH21" s="13">
        <f>'C завтраками| Bed and breakfast'!AH21</f>
        <v>27400</v>
      </c>
      <c r="AI21" s="13">
        <f>'C завтраками| Bed and breakfast'!AI21</f>
        <v>23500</v>
      </c>
      <c r="AJ21" s="13">
        <f>'C завтраками| Bed and breakfast'!AJ21</f>
        <v>24400</v>
      </c>
      <c r="AK21" s="13">
        <f>'C завтраками| Bed and breakfast'!AK21</f>
        <v>24700</v>
      </c>
      <c r="AL21" s="13">
        <f>'C завтраками| Bed and breakfast'!AL21</f>
        <v>24400</v>
      </c>
      <c r="AM21" s="13">
        <f>'C завтраками| Bed and breakfast'!AM21</f>
        <v>23000</v>
      </c>
    </row>
    <row r="22" spans="1:39" s="15" customFormat="1" ht="12" customHeight="1" x14ac:dyDescent="0.2">
      <c r="A22" s="278">
        <v>4</v>
      </c>
      <c r="B22" s="13">
        <f>'C завтраками| Bed and breakfast'!B22</f>
        <v>25000</v>
      </c>
      <c r="C22" s="13">
        <f>'C завтраками| Bed and breakfast'!C22</f>
        <v>27400</v>
      </c>
      <c r="D22" s="13">
        <f>'C завтраками| Bed and breakfast'!D22</f>
        <v>27400</v>
      </c>
      <c r="E22" s="13">
        <f>'C завтраками| Bed and breakfast'!E22</f>
        <v>25500</v>
      </c>
      <c r="F22" s="13">
        <f>'C завтраками| Bed and breakfast'!F22</f>
        <v>26000</v>
      </c>
      <c r="G22" s="13">
        <f>'C завтраками| Bed and breakfast'!G22</f>
        <v>25000</v>
      </c>
      <c r="H22" s="13">
        <f>'C завтраками| Bed and breakfast'!H22</f>
        <v>25500</v>
      </c>
      <c r="I22" s="13">
        <f>'C завтраками| Bed and breakfast'!I22</f>
        <v>27900</v>
      </c>
      <c r="J22" s="13">
        <f>'C завтраками| Bed and breakfast'!J22</f>
        <v>27900</v>
      </c>
      <c r="K22" s="13">
        <f>'C завтраками| Bed and breakfast'!K22</f>
        <v>27900</v>
      </c>
      <c r="L22" s="13">
        <f>'C завтраками| Bed and breakfast'!L22</f>
        <v>25700</v>
      </c>
      <c r="M22" s="13">
        <f>'C завтраками| Bed and breakfast'!M22</f>
        <v>26900</v>
      </c>
      <c r="N22" s="13">
        <f>'C завтраками| Bed and breakfast'!N22</f>
        <v>26400</v>
      </c>
      <c r="O22" s="13">
        <f>'C завтраками| Bed and breakfast'!O22</f>
        <v>26000</v>
      </c>
      <c r="P22" s="13">
        <f>'C завтраками| Bed and breakfast'!P22</f>
        <v>29400</v>
      </c>
      <c r="Q22" s="13">
        <f>'C завтраками| Bed and breakfast'!Q22</f>
        <v>30000</v>
      </c>
      <c r="R22" s="13">
        <f>'C завтраками| Bed and breakfast'!R22</f>
        <v>31300</v>
      </c>
      <c r="S22" s="13">
        <f>'C завтраками| Bed and breakfast'!S22</f>
        <v>27900</v>
      </c>
      <c r="T22" s="13">
        <f>'C завтраками| Bed and breakfast'!T22</f>
        <v>28900</v>
      </c>
      <c r="U22" s="13">
        <f>'C завтраками| Bed and breakfast'!U22</f>
        <v>29400</v>
      </c>
      <c r="V22" s="13">
        <f>'C завтраками| Bed and breakfast'!V22</f>
        <v>28900</v>
      </c>
      <c r="W22" s="13">
        <f>'C завтраками| Bed and breakfast'!W22</f>
        <v>30000</v>
      </c>
      <c r="X22" s="13">
        <f>'C завтраками| Bed and breakfast'!X22</f>
        <v>30000</v>
      </c>
      <c r="Y22" s="13">
        <f>'C завтраками| Bed and breakfast'!Y22</f>
        <v>28900</v>
      </c>
      <c r="Z22" s="13">
        <f>'C завтраками| Bed and breakfast'!Z22</f>
        <v>29400</v>
      </c>
      <c r="AA22" s="13">
        <f>'C завтраками| Bed and breakfast'!AA22</f>
        <v>29400</v>
      </c>
      <c r="AB22" s="13">
        <f>'C завтраками| Bed and breakfast'!AB22</f>
        <v>30000</v>
      </c>
      <c r="AC22" s="13">
        <f>'C завтраками| Bed and breakfast'!AC22</f>
        <v>30000</v>
      </c>
      <c r="AD22" s="13">
        <f>'C завтраками| Bed and breakfast'!AD22</f>
        <v>30400</v>
      </c>
      <c r="AE22" s="13">
        <f>'C завтраками| Bed and breakfast'!AE22</f>
        <v>30000</v>
      </c>
      <c r="AF22" s="13">
        <f>'C завтраками| Bed and breakfast'!AF22</f>
        <v>27900</v>
      </c>
      <c r="AG22" s="13">
        <f>'C завтраками| Bed and breakfast'!AG22</f>
        <v>29400</v>
      </c>
      <c r="AH22" s="13">
        <f>'C завтраками| Bed and breakfast'!AH22</f>
        <v>27400</v>
      </c>
      <c r="AI22" s="13">
        <f>'C завтраками| Bed and breakfast'!AI22</f>
        <v>23500</v>
      </c>
      <c r="AJ22" s="13">
        <f>'C завтраками| Bed and breakfast'!AJ22</f>
        <v>24400</v>
      </c>
      <c r="AK22" s="13">
        <f>'C завтраками| Bed and breakfast'!AK22</f>
        <v>24700</v>
      </c>
      <c r="AL22" s="13">
        <f>'C завтраками| Bed and breakfast'!AL22</f>
        <v>24400</v>
      </c>
      <c r="AM22" s="13">
        <f>'C завтраками| Bed and breakfast'!AM22</f>
        <v>23000</v>
      </c>
    </row>
    <row r="23" spans="1:39" s="15"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1:39"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x14ac:dyDescent="0.25">
      <c r="A26" s="259" t="s">
        <v>59</v>
      </c>
      <c r="B26" s="113">
        <f t="shared" ref="B26" si="0">B4</f>
        <v>45776</v>
      </c>
      <c r="C26" s="113">
        <f t="shared" ref="C26:AH26" si="1">C4</f>
        <v>45778</v>
      </c>
      <c r="D26" s="113">
        <f t="shared" si="1"/>
        <v>45780</v>
      </c>
      <c r="E26" s="113">
        <f t="shared" si="1"/>
        <v>45782</v>
      </c>
      <c r="F26" s="113">
        <f t="shared" si="1"/>
        <v>45785</v>
      </c>
      <c r="G26" s="113">
        <f t="shared" si="1"/>
        <v>45788</v>
      </c>
      <c r="H26" s="113">
        <f t="shared" si="1"/>
        <v>45804</v>
      </c>
      <c r="I26" s="113">
        <f t="shared" si="1"/>
        <v>45808</v>
      </c>
      <c r="J26" s="113">
        <f t="shared" si="1"/>
        <v>45810</v>
      </c>
      <c r="K26" s="113">
        <f t="shared" si="1"/>
        <v>45815</v>
      </c>
      <c r="L26" s="113">
        <f t="shared" si="1"/>
        <v>45817</v>
      </c>
      <c r="M26" s="113">
        <f t="shared" si="1"/>
        <v>45820</v>
      </c>
      <c r="N26" s="113">
        <f t="shared" si="1"/>
        <v>45823</v>
      </c>
      <c r="O26" s="113">
        <f t="shared" si="1"/>
        <v>45824</v>
      </c>
      <c r="P26" s="113">
        <f t="shared" si="1"/>
        <v>45837</v>
      </c>
      <c r="Q26" s="113">
        <f t="shared" si="1"/>
        <v>45839</v>
      </c>
      <c r="R26" s="113">
        <f t="shared" si="1"/>
        <v>45849</v>
      </c>
      <c r="S26" s="113">
        <f t="shared" si="1"/>
        <v>45852</v>
      </c>
      <c r="T26" s="113">
        <f t="shared" si="1"/>
        <v>45855</v>
      </c>
      <c r="U26" s="113">
        <f t="shared" si="1"/>
        <v>45856</v>
      </c>
      <c r="V26" s="113">
        <f t="shared" si="1"/>
        <v>45858</v>
      </c>
      <c r="W26" s="113">
        <f t="shared" si="1"/>
        <v>45863</v>
      </c>
      <c r="X26" s="113">
        <f t="shared" si="1"/>
        <v>45865</v>
      </c>
      <c r="Y26" s="113">
        <f t="shared" si="1"/>
        <v>45867</v>
      </c>
      <c r="Z26" s="113">
        <f t="shared" si="1"/>
        <v>45870</v>
      </c>
      <c r="AA26" s="113">
        <f t="shared" si="1"/>
        <v>45872</v>
      </c>
      <c r="AB26" s="113">
        <f t="shared" si="1"/>
        <v>45878</v>
      </c>
      <c r="AC26" s="113">
        <f t="shared" si="1"/>
        <v>45879</v>
      </c>
      <c r="AD26" s="113">
        <f t="shared" si="1"/>
        <v>45884</v>
      </c>
      <c r="AE26" s="113">
        <f t="shared" si="1"/>
        <v>45886</v>
      </c>
      <c r="AF26" s="113">
        <f t="shared" si="1"/>
        <v>45889</v>
      </c>
      <c r="AG26" s="113">
        <f t="shared" si="1"/>
        <v>45891</v>
      </c>
      <c r="AH26" s="113">
        <f t="shared" si="1"/>
        <v>45893</v>
      </c>
      <c r="AI26" s="113">
        <f t="shared" ref="AI26:AM26" si="2">AI4</f>
        <v>45901</v>
      </c>
      <c r="AJ26" s="113">
        <f t="shared" si="2"/>
        <v>45905</v>
      </c>
      <c r="AK26" s="113">
        <f t="shared" si="2"/>
        <v>45909</v>
      </c>
      <c r="AL26" s="113">
        <f t="shared" si="2"/>
        <v>45922</v>
      </c>
      <c r="AM26" s="113">
        <f t="shared" si="2"/>
        <v>45928</v>
      </c>
    </row>
    <row r="27" spans="1:39" ht="21.75" customHeight="1" x14ac:dyDescent="0.25">
      <c r="A27" s="259"/>
      <c r="B27" s="113">
        <f t="shared" ref="B27" si="3">B5</f>
        <v>45777</v>
      </c>
      <c r="C27" s="113">
        <f t="shared" ref="C27:AH27" si="4">C5</f>
        <v>45779</v>
      </c>
      <c r="D27" s="113">
        <f t="shared" si="4"/>
        <v>45780</v>
      </c>
      <c r="E27" s="113">
        <f t="shared" si="4"/>
        <v>45784</v>
      </c>
      <c r="F27" s="113">
        <f t="shared" si="4"/>
        <v>45787</v>
      </c>
      <c r="G27" s="113">
        <f t="shared" si="4"/>
        <v>45803</v>
      </c>
      <c r="H27" s="113">
        <f t="shared" si="4"/>
        <v>45807</v>
      </c>
      <c r="I27" s="113">
        <f t="shared" si="4"/>
        <v>45809</v>
      </c>
      <c r="J27" s="113">
        <f t="shared" si="4"/>
        <v>45814</v>
      </c>
      <c r="K27" s="113">
        <f t="shared" si="4"/>
        <v>45816</v>
      </c>
      <c r="L27" s="113">
        <f t="shared" si="4"/>
        <v>45819</v>
      </c>
      <c r="M27" s="113">
        <f t="shared" si="4"/>
        <v>45822</v>
      </c>
      <c r="N27" s="113">
        <f t="shared" si="4"/>
        <v>45823</v>
      </c>
      <c r="O27" s="113">
        <f t="shared" si="4"/>
        <v>45836</v>
      </c>
      <c r="P27" s="113">
        <f t="shared" si="4"/>
        <v>45838</v>
      </c>
      <c r="Q27" s="113">
        <f t="shared" si="4"/>
        <v>45848</v>
      </c>
      <c r="R27" s="113">
        <f t="shared" si="4"/>
        <v>45851</v>
      </c>
      <c r="S27" s="113">
        <f t="shared" si="4"/>
        <v>45854</v>
      </c>
      <c r="T27" s="113">
        <f t="shared" si="4"/>
        <v>45855</v>
      </c>
      <c r="U27" s="113">
        <f t="shared" si="4"/>
        <v>45857</v>
      </c>
      <c r="V27" s="113">
        <f t="shared" si="4"/>
        <v>45862</v>
      </c>
      <c r="W27" s="113">
        <f t="shared" si="4"/>
        <v>45864</v>
      </c>
      <c r="X27" s="113">
        <f t="shared" si="4"/>
        <v>45866</v>
      </c>
      <c r="Y27" s="113">
        <f t="shared" si="4"/>
        <v>45869</v>
      </c>
      <c r="Z27" s="113">
        <f t="shared" si="4"/>
        <v>45871</v>
      </c>
      <c r="AA27" s="113">
        <f t="shared" si="4"/>
        <v>45877</v>
      </c>
      <c r="AB27" s="113">
        <f t="shared" si="4"/>
        <v>45878</v>
      </c>
      <c r="AC27" s="113">
        <f t="shared" si="4"/>
        <v>45883</v>
      </c>
      <c r="AD27" s="113">
        <f t="shared" si="4"/>
        <v>45885</v>
      </c>
      <c r="AE27" s="113">
        <f t="shared" si="4"/>
        <v>45888</v>
      </c>
      <c r="AF27" s="113">
        <f t="shared" si="4"/>
        <v>45890</v>
      </c>
      <c r="AG27" s="113">
        <f t="shared" si="4"/>
        <v>45892</v>
      </c>
      <c r="AH27" s="113">
        <f t="shared" si="4"/>
        <v>45900</v>
      </c>
      <c r="AI27" s="113">
        <f t="shared" ref="AI27:AM27" si="5">AI5</f>
        <v>45904</v>
      </c>
      <c r="AJ27" s="113">
        <f t="shared" si="5"/>
        <v>45908</v>
      </c>
      <c r="AK27" s="113">
        <f t="shared" si="5"/>
        <v>45921</v>
      </c>
      <c r="AL27" s="113">
        <f t="shared" si="5"/>
        <v>45927</v>
      </c>
      <c r="AM27" s="113">
        <f t="shared" si="5"/>
        <v>45930</v>
      </c>
    </row>
    <row r="28" spans="1:39" s="15" customFormat="1" ht="12" customHeight="1" x14ac:dyDescent="0.2">
      <c r="A28" s="13" t="s">
        <v>220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row>
    <row r="29" spans="1:39" s="15" customFormat="1" ht="12" customHeight="1" x14ac:dyDescent="0.2">
      <c r="A29" s="4">
        <v>1</v>
      </c>
      <c r="B29" s="13">
        <f t="shared" ref="B29" si="6">B7*0.85</f>
        <v>5950</v>
      </c>
      <c r="C29" s="13">
        <f t="shared" ref="C29:AH29" si="7">C7*0.85</f>
        <v>7990</v>
      </c>
      <c r="D29" s="13">
        <f t="shared" si="7"/>
        <v>7990</v>
      </c>
      <c r="E29" s="13">
        <f t="shared" si="7"/>
        <v>6375</v>
      </c>
      <c r="F29" s="13">
        <f t="shared" si="7"/>
        <v>6800</v>
      </c>
      <c r="G29" s="13">
        <f t="shared" si="7"/>
        <v>5950</v>
      </c>
      <c r="H29" s="13">
        <f t="shared" si="7"/>
        <v>6375</v>
      </c>
      <c r="I29" s="13">
        <f t="shared" si="7"/>
        <v>8415</v>
      </c>
      <c r="J29" s="13">
        <f t="shared" si="7"/>
        <v>8415</v>
      </c>
      <c r="K29" s="13">
        <f t="shared" si="7"/>
        <v>8415</v>
      </c>
      <c r="L29" s="13">
        <f t="shared" si="7"/>
        <v>6545</v>
      </c>
      <c r="M29" s="13">
        <f t="shared" si="7"/>
        <v>7565</v>
      </c>
      <c r="N29" s="13">
        <f t="shared" si="7"/>
        <v>7140</v>
      </c>
      <c r="O29" s="13">
        <f t="shared" si="7"/>
        <v>6800</v>
      </c>
      <c r="P29" s="13">
        <f t="shared" si="7"/>
        <v>9690</v>
      </c>
      <c r="Q29" s="13">
        <f t="shared" si="7"/>
        <v>10200</v>
      </c>
      <c r="R29" s="13">
        <f t="shared" si="7"/>
        <v>11305</v>
      </c>
      <c r="S29" s="13">
        <f t="shared" si="7"/>
        <v>8415</v>
      </c>
      <c r="T29" s="13">
        <f t="shared" si="7"/>
        <v>9265</v>
      </c>
      <c r="U29" s="13">
        <f t="shared" si="7"/>
        <v>9690</v>
      </c>
      <c r="V29" s="13">
        <f t="shared" si="7"/>
        <v>9265</v>
      </c>
      <c r="W29" s="13">
        <f t="shared" si="7"/>
        <v>10200</v>
      </c>
      <c r="X29" s="13">
        <f t="shared" si="7"/>
        <v>10200</v>
      </c>
      <c r="Y29" s="13">
        <f t="shared" si="7"/>
        <v>9265</v>
      </c>
      <c r="Z29" s="13">
        <f t="shared" si="7"/>
        <v>9690</v>
      </c>
      <c r="AA29" s="13">
        <f t="shared" si="7"/>
        <v>9690</v>
      </c>
      <c r="AB29" s="13">
        <f t="shared" si="7"/>
        <v>10200</v>
      </c>
      <c r="AC29" s="13">
        <f t="shared" si="7"/>
        <v>10200</v>
      </c>
      <c r="AD29" s="13">
        <f t="shared" si="7"/>
        <v>10540</v>
      </c>
      <c r="AE29" s="13">
        <f t="shared" si="7"/>
        <v>10200</v>
      </c>
      <c r="AF29" s="13">
        <f t="shared" si="7"/>
        <v>8415</v>
      </c>
      <c r="AG29" s="13">
        <f t="shared" si="7"/>
        <v>9690</v>
      </c>
      <c r="AH29" s="13">
        <f t="shared" si="7"/>
        <v>7990</v>
      </c>
      <c r="AI29" s="13">
        <f t="shared" ref="AI29:AM29" si="8">AI7*0.85</f>
        <v>7225</v>
      </c>
      <c r="AJ29" s="13">
        <f t="shared" si="8"/>
        <v>7990</v>
      </c>
      <c r="AK29" s="13">
        <f t="shared" si="8"/>
        <v>8245</v>
      </c>
      <c r="AL29" s="13">
        <f t="shared" si="8"/>
        <v>7990</v>
      </c>
      <c r="AM29" s="13">
        <f t="shared" si="8"/>
        <v>6800</v>
      </c>
    </row>
    <row r="30" spans="1:39" s="15" customFormat="1" ht="12" customHeight="1" x14ac:dyDescent="0.2">
      <c r="A30" s="4">
        <v>2</v>
      </c>
      <c r="B30" s="13">
        <f t="shared" ref="B30" si="9">B8*0.85</f>
        <v>7225</v>
      </c>
      <c r="C30" s="13">
        <f t="shared" ref="C30:AH30" si="10">C8*0.85</f>
        <v>9265</v>
      </c>
      <c r="D30" s="13">
        <f t="shared" si="10"/>
        <v>9265</v>
      </c>
      <c r="E30" s="13">
        <f t="shared" si="10"/>
        <v>7650</v>
      </c>
      <c r="F30" s="13">
        <f t="shared" si="10"/>
        <v>8075</v>
      </c>
      <c r="G30" s="13">
        <f t="shared" si="10"/>
        <v>7225</v>
      </c>
      <c r="H30" s="13">
        <f t="shared" si="10"/>
        <v>7650</v>
      </c>
      <c r="I30" s="13">
        <f t="shared" si="10"/>
        <v>9690</v>
      </c>
      <c r="J30" s="13">
        <f t="shared" si="10"/>
        <v>9690</v>
      </c>
      <c r="K30" s="13">
        <f t="shared" si="10"/>
        <v>9690</v>
      </c>
      <c r="L30" s="13">
        <f t="shared" si="10"/>
        <v>7820</v>
      </c>
      <c r="M30" s="13">
        <f t="shared" si="10"/>
        <v>8840</v>
      </c>
      <c r="N30" s="13">
        <f t="shared" si="10"/>
        <v>8415</v>
      </c>
      <c r="O30" s="13">
        <f t="shared" si="10"/>
        <v>8075</v>
      </c>
      <c r="P30" s="13">
        <f t="shared" si="10"/>
        <v>10965</v>
      </c>
      <c r="Q30" s="13">
        <f t="shared" si="10"/>
        <v>11475</v>
      </c>
      <c r="R30" s="13">
        <f t="shared" si="10"/>
        <v>12580</v>
      </c>
      <c r="S30" s="13">
        <f t="shared" si="10"/>
        <v>9690</v>
      </c>
      <c r="T30" s="13">
        <f t="shared" si="10"/>
        <v>10540</v>
      </c>
      <c r="U30" s="13">
        <f t="shared" si="10"/>
        <v>10965</v>
      </c>
      <c r="V30" s="13">
        <f t="shared" si="10"/>
        <v>10540</v>
      </c>
      <c r="W30" s="13">
        <f t="shared" si="10"/>
        <v>11475</v>
      </c>
      <c r="X30" s="13">
        <f t="shared" si="10"/>
        <v>11475</v>
      </c>
      <c r="Y30" s="13">
        <f t="shared" si="10"/>
        <v>10540</v>
      </c>
      <c r="Z30" s="13">
        <f t="shared" si="10"/>
        <v>10965</v>
      </c>
      <c r="AA30" s="13">
        <f t="shared" si="10"/>
        <v>10965</v>
      </c>
      <c r="AB30" s="13">
        <f t="shared" si="10"/>
        <v>11475</v>
      </c>
      <c r="AC30" s="13">
        <f t="shared" si="10"/>
        <v>11475</v>
      </c>
      <c r="AD30" s="13">
        <f t="shared" si="10"/>
        <v>11815</v>
      </c>
      <c r="AE30" s="13">
        <f t="shared" si="10"/>
        <v>11475</v>
      </c>
      <c r="AF30" s="13">
        <f t="shared" si="10"/>
        <v>9690</v>
      </c>
      <c r="AG30" s="13">
        <f t="shared" si="10"/>
        <v>10965</v>
      </c>
      <c r="AH30" s="13">
        <f t="shared" si="10"/>
        <v>9265</v>
      </c>
      <c r="AI30" s="13">
        <f t="shared" ref="AI30:AM30" si="11">AI8*0.85</f>
        <v>8500</v>
      </c>
      <c r="AJ30" s="13">
        <f t="shared" si="11"/>
        <v>9265</v>
      </c>
      <c r="AK30" s="13">
        <f t="shared" si="11"/>
        <v>9520</v>
      </c>
      <c r="AL30" s="13">
        <f t="shared" si="11"/>
        <v>9265</v>
      </c>
      <c r="AM30" s="13">
        <f t="shared" si="11"/>
        <v>8075</v>
      </c>
    </row>
    <row r="31" spans="1:39" s="15"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s="15" customFormat="1" ht="12" customHeight="1" x14ac:dyDescent="0.2">
      <c r="A32" s="4">
        <v>1</v>
      </c>
      <c r="B32" s="13">
        <f t="shared" ref="B32" si="12">B10*0.85</f>
        <v>7650</v>
      </c>
      <c r="C32" s="13">
        <f t="shared" ref="C32:AH32" si="13">C10*0.85</f>
        <v>9690</v>
      </c>
      <c r="D32" s="13">
        <f t="shared" si="13"/>
        <v>9690</v>
      </c>
      <c r="E32" s="13">
        <f t="shared" si="13"/>
        <v>8075</v>
      </c>
      <c r="F32" s="13">
        <f t="shared" si="13"/>
        <v>8500</v>
      </c>
      <c r="G32" s="13">
        <f t="shared" si="13"/>
        <v>7650</v>
      </c>
      <c r="H32" s="13">
        <f t="shared" si="13"/>
        <v>8075</v>
      </c>
      <c r="I32" s="13">
        <f t="shared" si="13"/>
        <v>10115</v>
      </c>
      <c r="J32" s="13">
        <f t="shared" si="13"/>
        <v>10115</v>
      </c>
      <c r="K32" s="13">
        <f t="shared" si="13"/>
        <v>10115</v>
      </c>
      <c r="L32" s="13">
        <f t="shared" si="13"/>
        <v>8245</v>
      </c>
      <c r="M32" s="13">
        <f t="shared" si="13"/>
        <v>9265</v>
      </c>
      <c r="N32" s="13">
        <f t="shared" si="13"/>
        <v>8840</v>
      </c>
      <c r="O32" s="13">
        <f t="shared" si="13"/>
        <v>8500</v>
      </c>
      <c r="P32" s="13">
        <f t="shared" si="13"/>
        <v>11390</v>
      </c>
      <c r="Q32" s="13">
        <f t="shared" si="13"/>
        <v>11900</v>
      </c>
      <c r="R32" s="13">
        <f t="shared" si="13"/>
        <v>13005</v>
      </c>
      <c r="S32" s="13">
        <f t="shared" si="13"/>
        <v>10115</v>
      </c>
      <c r="T32" s="13">
        <f t="shared" si="13"/>
        <v>10965</v>
      </c>
      <c r="U32" s="13">
        <f t="shared" si="13"/>
        <v>11390</v>
      </c>
      <c r="V32" s="13">
        <f t="shared" si="13"/>
        <v>10965</v>
      </c>
      <c r="W32" s="13">
        <f t="shared" si="13"/>
        <v>11900</v>
      </c>
      <c r="X32" s="13">
        <f t="shared" si="13"/>
        <v>11900</v>
      </c>
      <c r="Y32" s="13">
        <f t="shared" si="13"/>
        <v>10965</v>
      </c>
      <c r="Z32" s="13">
        <f t="shared" si="13"/>
        <v>11390</v>
      </c>
      <c r="AA32" s="13">
        <f t="shared" si="13"/>
        <v>11390</v>
      </c>
      <c r="AB32" s="13">
        <f t="shared" si="13"/>
        <v>11900</v>
      </c>
      <c r="AC32" s="13">
        <f t="shared" si="13"/>
        <v>11900</v>
      </c>
      <c r="AD32" s="13">
        <f t="shared" si="13"/>
        <v>12240</v>
      </c>
      <c r="AE32" s="13">
        <f t="shared" si="13"/>
        <v>11900</v>
      </c>
      <c r="AF32" s="13">
        <f t="shared" si="13"/>
        <v>10115</v>
      </c>
      <c r="AG32" s="13">
        <f t="shared" si="13"/>
        <v>11390</v>
      </c>
      <c r="AH32" s="13">
        <f t="shared" si="13"/>
        <v>9690</v>
      </c>
      <c r="AI32" s="13">
        <f t="shared" ref="AI32:AM32" si="14">AI10*0.85</f>
        <v>8500</v>
      </c>
      <c r="AJ32" s="13">
        <f t="shared" si="14"/>
        <v>9265</v>
      </c>
      <c r="AK32" s="13">
        <f t="shared" si="14"/>
        <v>9520</v>
      </c>
      <c r="AL32" s="13">
        <f t="shared" si="14"/>
        <v>9265</v>
      </c>
      <c r="AM32" s="13">
        <f t="shared" si="14"/>
        <v>8075</v>
      </c>
    </row>
    <row r="33" spans="1:39" s="15" customFormat="1" ht="12" customHeight="1" x14ac:dyDescent="0.2">
      <c r="A33" s="4">
        <v>2</v>
      </c>
      <c r="B33" s="13">
        <f t="shared" ref="B33" si="15">B11*0.85</f>
        <v>8925</v>
      </c>
      <c r="C33" s="13">
        <f t="shared" ref="C33:AH33" si="16">C11*0.85</f>
        <v>10965</v>
      </c>
      <c r="D33" s="13">
        <f t="shared" si="16"/>
        <v>10965</v>
      </c>
      <c r="E33" s="13">
        <f t="shared" si="16"/>
        <v>9350</v>
      </c>
      <c r="F33" s="13">
        <f t="shared" si="16"/>
        <v>9775</v>
      </c>
      <c r="G33" s="13">
        <f t="shared" si="16"/>
        <v>8925</v>
      </c>
      <c r="H33" s="13">
        <f t="shared" si="16"/>
        <v>9350</v>
      </c>
      <c r="I33" s="13">
        <f t="shared" si="16"/>
        <v>11390</v>
      </c>
      <c r="J33" s="13">
        <f t="shared" si="16"/>
        <v>11390</v>
      </c>
      <c r="K33" s="13">
        <f t="shared" si="16"/>
        <v>11390</v>
      </c>
      <c r="L33" s="13">
        <f t="shared" si="16"/>
        <v>9520</v>
      </c>
      <c r="M33" s="13">
        <f t="shared" si="16"/>
        <v>10540</v>
      </c>
      <c r="N33" s="13">
        <f t="shared" si="16"/>
        <v>10115</v>
      </c>
      <c r="O33" s="13">
        <f t="shared" si="16"/>
        <v>9775</v>
      </c>
      <c r="P33" s="13">
        <f t="shared" si="16"/>
        <v>12665</v>
      </c>
      <c r="Q33" s="13">
        <f t="shared" si="16"/>
        <v>13175</v>
      </c>
      <c r="R33" s="13">
        <f t="shared" si="16"/>
        <v>14280</v>
      </c>
      <c r="S33" s="13">
        <f t="shared" si="16"/>
        <v>11390</v>
      </c>
      <c r="T33" s="13">
        <f t="shared" si="16"/>
        <v>12240</v>
      </c>
      <c r="U33" s="13">
        <f t="shared" si="16"/>
        <v>12665</v>
      </c>
      <c r="V33" s="13">
        <f t="shared" si="16"/>
        <v>12240</v>
      </c>
      <c r="W33" s="13">
        <f t="shared" si="16"/>
        <v>13175</v>
      </c>
      <c r="X33" s="13">
        <f t="shared" si="16"/>
        <v>13175</v>
      </c>
      <c r="Y33" s="13">
        <f t="shared" si="16"/>
        <v>12240</v>
      </c>
      <c r="Z33" s="13">
        <f t="shared" si="16"/>
        <v>12665</v>
      </c>
      <c r="AA33" s="13">
        <f t="shared" si="16"/>
        <v>12665</v>
      </c>
      <c r="AB33" s="13">
        <f t="shared" si="16"/>
        <v>13175</v>
      </c>
      <c r="AC33" s="13">
        <f t="shared" si="16"/>
        <v>13175</v>
      </c>
      <c r="AD33" s="13">
        <f t="shared" si="16"/>
        <v>13515</v>
      </c>
      <c r="AE33" s="13">
        <f t="shared" si="16"/>
        <v>13175</v>
      </c>
      <c r="AF33" s="13">
        <f t="shared" si="16"/>
        <v>11390</v>
      </c>
      <c r="AG33" s="13">
        <f t="shared" si="16"/>
        <v>12665</v>
      </c>
      <c r="AH33" s="13">
        <f t="shared" si="16"/>
        <v>10965</v>
      </c>
      <c r="AI33" s="13">
        <f t="shared" ref="AI33:AM33" si="17">AI11*0.85</f>
        <v>9775</v>
      </c>
      <c r="AJ33" s="13">
        <f t="shared" si="17"/>
        <v>10540</v>
      </c>
      <c r="AK33" s="13">
        <f t="shared" si="17"/>
        <v>10795</v>
      </c>
      <c r="AL33" s="13">
        <f t="shared" si="17"/>
        <v>10540</v>
      </c>
      <c r="AM33" s="13">
        <f t="shared" si="17"/>
        <v>9350</v>
      </c>
    </row>
    <row r="34" spans="1:39" s="15" customFormat="1" ht="12" customHeight="1" x14ac:dyDescent="0.2">
      <c r="A34" s="13" t="s">
        <v>326</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row>
    <row r="35" spans="1:39" s="15" customFormat="1" ht="12" customHeight="1" x14ac:dyDescent="0.2">
      <c r="A35" s="4">
        <v>1</v>
      </c>
      <c r="B35" s="31">
        <f t="shared" ref="B35" si="18">B13*0.85</f>
        <v>12325</v>
      </c>
      <c r="C35" s="31">
        <f t="shared" ref="C35:AH35" si="19">C13*0.85</f>
        <v>14365</v>
      </c>
      <c r="D35" s="31">
        <f t="shared" si="19"/>
        <v>14365</v>
      </c>
      <c r="E35" s="31">
        <f t="shared" si="19"/>
        <v>12750</v>
      </c>
      <c r="F35" s="31">
        <f t="shared" si="19"/>
        <v>13175</v>
      </c>
      <c r="G35" s="31">
        <f t="shared" si="19"/>
        <v>12325</v>
      </c>
      <c r="H35" s="31">
        <f t="shared" si="19"/>
        <v>12750</v>
      </c>
      <c r="I35" s="31">
        <f t="shared" si="19"/>
        <v>14790</v>
      </c>
      <c r="J35" s="31">
        <f t="shared" si="19"/>
        <v>14790</v>
      </c>
      <c r="K35" s="31">
        <f t="shared" si="19"/>
        <v>14790</v>
      </c>
      <c r="L35" s="31">
        <f t="shared" si="19"/>
        <v>12920</v>
      </c>
      <c r="M35" s="31">
        <f t="shared" si="19"/>
        <v>13940</v>
      </c>
      <c r="N35" s="31">
        <f t="shared" si="19"/>
        <v>13515</v>
      </c>
      <c r="O35" s="31">
        <f t="shared" si="19"/>
        <v>13175</v>
      </c>
      <c r="P35" s="31">
        <f t="shared" si="19"/>
        <v>16065</v>
      </c>
      <c r="Q35" s="31">
        <f t="shared" si="19"/>
        <v>16575</v>
      </c>
      <c r="R35" s="31">
        <f t="shared" si="19"/>
        <v>17680</v>
      </c>
      <c r="S35" s="31">
        <f t="shared" si="19"/>
        <v>14790</v>
      </c>
      <c r="T35" s="31">
        <f t="shared" si="19"/>
        <v>15640</v>
      </c>
      <c r="U35" s="31">
        <f t="shared" si="19"/>
        <v>16065</v>
      </c>
      <c r="V35" s="31">
        <f t="shared" si="19"/>
        <v>15640</v>
      </c>
      <c r="W35" s="31">
        <f t="shared" si="19"/>
        <v>16575</v>
      </c>
      <c r="X35" s="31">
        <f t="shared" si="19"/>
        <v>16575</v>
      </c>
      <c r="Y35" s="31">
        <f t="shared" si="19"/>
        <v>15640</v>
      </c>
      <c r="Z35" s="31">
        <f t="shared" si="19"/>
        <v>16065</v>
      </c>
      <c r="AA35" s="31">
        <f t="shared" si="19"/>
        <v>16065</v>
      </c>
      <c r="AB35" s="31">
        <f t="shared" si="19"/>
        <v>16575</v>
      </c>
      <c r="AC35" s="31">
        <f t="shared" si="19"/>
        <v>16575</v>
      </c>
      <c r="AD35" s="31">
        <f t="shared" si="19"/>
        <v>16915</v>
      </c>
      <c r="AE35" s="31">
        <f t="shared" si="19"/>
        <v>16575</v>
      </c>
      <c r="AF35" s="31">
        <f t="shared" si="19"/>
        <v>14790</v>
      </c>
      <c r="AG35" s="31">
        <f t="shared" si="19"/>
        <v>16065</v>
      </c>
      <c r="AH35" s="31">
        <f t="shared" si="19"/>
        <v>14365</v>
      </c>
      <c r="AI35" s="31">
        <f t="shared" ref="AI35:AM35" si="20">AI13*0.85</f>
        <v>12750</v>
      </c>
      <c r="AJ35" s="31">
        <f t="shared" si="20"/>
        <v>13515</v>
      </c>
      <c r="AK35" s="31">
        <f t="shared" si="20"/>
        <v>13770</v>
      </c>
      <c r="AL35" s="31">
        <f t="shared" si="20"/>
        <v>13515</v>
      </c>
      <c r="AM35" s="31">
        <f t="shared" si="20"/>
        <v>12325</v>
      </c>
    </row>
    <row r="36" spans="1:39" s="15" customFormat="1" ht="12" customHeight="1" x14ac:dyDescent="0.2">
      <c r="A36" s="4">
        <v>2</v>
      </c>
      <c r="B36" s="31">
        <f t="shared" ref="B36" si="21">B14*0.85</f>
        <v>13600</v>
      </c>
      <c r="C36" s="31">
        <f t="shared" ref="C36:AH36" si="22">C14*0.85</f>
        <v>15640</v>
      </c>
      <c r="D36" s="31">
        <f t="shared" si="22"/>
        <v>15640</v>
      </c>
      <c r="E36" s="31">
        <f t="shared" si="22"/>
        <v>14025</v>
      </c>
      <c r="F36" s="31">
        <f t="shared" si="22"/>
        <v>14450</v>
      </c>
      <c r="G36" s="31">
        <f t="shared" si="22"/>
        <v>13600</v>
      </c>
      <c r="H36" s="31">
        <f t="shared" si="22"/>
        <v>14025</v>
      </c>
      <c r="I36" s="31">
        <f t="shared" si="22"/>
        <v>16065</v>
      </c>
      <c r="J36" s="31">
        <f t="shared" si="22"/>
        <v>16065</v>
      </c>
      <c r="K36" s="31">
        <f t="shared" si="22"/>
        <v>16065</v>
      </c>
      <c r="L36" s="31">
        <f t="shared" si="22"/>
        <v>14195</v>
      </c>
      <c r="M36" s="31">
        <f t="shared" si="22"/>
        <v>15215</v>
      </c>
      <c r="N36" s="31">
        <f t="shared" si="22"/>
        <v>14790</v>
      </c>
      <c r="O36" s="31">
        <f t="shared" si="22"/>
        <v>14450</v>
      </c>
      <c r="P36" s="31">
        <f t="shared" si="22"/>
        <v>17340</v>
      </c>
      <c r="Q36" s="31">
        <f t="shared" si="22"/>
        <v>17850</v>
      </c>
      <c r="R36" s="31">
        <f t="shared" si="22"/>
        <v>18955</v>
      </c>
      <c r="S36" s="31">
        <f t="shared" si="22"/>
        <v>16065</v>
      </c>
      <c r="T36" s="31">
        <f t="shared" si="22"/>
        <v>16915</v>
      </c>
      <c r="U36" s="31">
        <f t="shared" si="22"/>
        <v>17340</v>
      </c>
      <c r="V36" s="31">
        <f t="shared" si="22"/>
        <v>16915</v>
      </c>
      <c r="W36" s="31">
        <f t="shared" si="22"/>
        <v>17850</v>
      </c>
      <c r="X36" s="31">
        <f t="shared" si="22"/>
        <v>17850</v>
      </c>
      <c r="Y36" s="31">
        <f t="shared" si="22"/>
        <v>16915</v>
      </c>
      <c r="Z36" s="31">
        <f t="shared" si="22"/>
        <v>17340</v>
      </c>
      <c r="AA36" s="31">
        <f t="shared" si="22"/>
        <v>17340</v>
      </c>
      <c r="AB36" s="31">
        <f t="shared" si="22"/>
        <v>17850</v>
      </c>
      <c r="AC36" s="31">
        <f t="shared" si="22"/>
        <v>17850</v>
      </c>
      <c r="AD36" s="31">
        <f t="shared" si="22"/>
        <v>18190</v>
      </c>
      <c r="AE36" s="31">
        <f t="shared" si="22"/>
        <v>17850</v>
      </c>
      <c r="AF36" s="31">
        <f t="shared" si="22"/>
        <v>16065</v>
      </c>
      <c r="AG36" s="31">
        <f t="shared" si="22"/>
        <v>17340</v>
      </c>
      <c r="AH36" s="31">
        <f t="shared" si="22"/>
        <v>15640</v>
      </c>
      <c r="AI36" s="31">
        <f t="shared" ref="AI36:AM36" si="23">AI14*0.85</f>
        <v>14025</v>
      </c>
      <c r="AJ36" s="31">
        <f t="shared" si="23"/>
        <v>14790</v>
      </c>
      <c r="AK36" s="31">
        <f t="shared" si="23"/>
        <v>15045</v>
      </c>
      <c r="AL36" s="31">
        <f t="shared" si="23"/>
        <v>14790</v>
      </c>
      <c r="AM36" s="31">
        <f t="shared" si="23"/>
        <v>13600</v>
      </c>
    </row>
    <row r="37" spans="1:39" s="15" customFormat="1" ht="12" customHeight="1" x14ac:dyDescent="0.2">
      <c r="A37" s="13" t="s">
        <v>327</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row>
    <row r="38" spans="1:39" s="15" customFormat="1" ht="12" customHeight="1" x14ac:dyDescent="0.2">
      <c r="A38" s="4">
        <v>1</v>
      </c>
      <c r="B38" s="31">
        <f t="shared" ref="B38" si="24">B16*0.85</f>
        <v>14025</v>
      </c>
      <c r="C38" s="31">
        <f t="shared" ref="C38:AH38" si="25">C16*0.85</f>
        <v>16065</v>
      </c>
      <c r="D38" s="31">
        <f t="shared" si="25"/>
        <v>16065</v>
      </c>
      <c r="E38" s="31">
        <f t="shared" si="25"/>
        <v>14450</v>
      </c>
      <c r="F38" s="31">
        <f t="shared" si="25"/>
        <v>14875</v>
      </c>
      <c r="G38" s="31">
        <f t="shared" si="25"/>
        <v>14025</v>
      </c>
      <c r="H38" s="31">
        <f t="shared" si="25"/>
        <v>14450</v>
      </c>
      <c r="I38" s="31">
        <f t="shared" si="25"/>
        <v>16490</v>
      </c>
      <c r="J38" s="31">
        <f t="shared" si="25"/>
        <v>16490</v>
      </c>
      <c r="K38" s="31">
        <f t="shared" si="25"/>
        <v>16490</v>
      </c>
      <c r="L38" s="31">
        <f t="shared" si="25"/>
        <v>14620</v>
      </c>
      <c r="M38" s="31">
        <f t="shared" si="25"/>
        <v>15640</v>
      </c>
      <c r="N38" s="31">
        <f t="shared" si="25"/>
        <v>15215</v>
      </c>
      <c r="O38" s="31">
        <f t="shared" si="25"/>
        <v>14875</v>
      </c>
      <c r="P38" s="31">
        <f t="shared" si="25"/>
        <v>17765</v>
      </c>
      <c r="Q38" s="31">
        <f t="shared" si="25"/>
        <v>18275</v>
      </c>
      <c r="R38" s="31">
        <f t="shared" si="25"/>
        <v>19380</v>
      </c>
      <c r="S38" s="31">
        <f t="shared" si="25"/>
        <v>16490</v>
      </c>
      <c r="T38" s="31">
        <f t="shared" si="25"/>
        <v>17340</v>
      </c>
      <c r="U38" s="31">
        <f t="shared" si="25"/>
        <v>17765</v>
      </c>
      <c r="V38" s="31">
        <f t="shared" si="25"/>
        <v>17340</v>
      </c>
      <c r="W38" s="31">
        <f t="shared" si="25"/>
        <v>18275</v>
      </c>
      <c r="X38" s="31">
        <f t="shared" si="25"/>
        <v>18275</v>
      </c>
      <c r="Y38" s="31">
        <f t="shared" si="25"/>
        <v>17340</v>
      </c>
      <c r="Z38" s="31">
        <f t="shared" si="25"/>
        <v>17765</v>
      </c>
      <c r="AA38" s="31">
        <f t="shared" si="25"/>
        <v>17765</v>
      </c>
      <c r="AB38" s="31">
        <f t="shared" si="25"/>
        <v>18275</v>
      </c>
      <c r="AC38" s="31">
        <f t="shared" si="25"/>
        <v>18275</v>
      </c>
      <c r="AD38" s="31">
        <f t="shared" si="25"/>
        <v>18615</v>
      </c>
      <c r="AE38" s="31">
        <f t="shared" si="25"/>
        <v>18275</v>
      </c>
      <c r="AF38" s="31">
        <f t="shared" si="25"/>
        <v>16490</v>
      </c>
      <c r="AG38" s="31">
        <f t="shared" si="25"/>
        <v>17765</v>
      </c>
      <c r="AH38" s="31">
        <f t="shared" si="25"/>
        <v>16065</v>
      </c>
      <c r="AI38" s="31">
        <f t="shared" ref="AI38:AM38" si="26">AI16*0.85</f>
        <v>14450</v>
      </c>
      <c r="AJ38" s="31">
        <f t="shared" si="26"/>
        <v>15215</v>
      </c>
      <c r="AK38" s="31">
        <f t="shared" si="26"/>
        <v>15470</v>
      </c>
      <c r="AL38" s="31">
        <f t="shared" si="26"/>
        <v>15215</v>
      </c>
      <c r="AM38" s="31">
        <f t="shared" si="26"/>
        <v>14025</v>
      </c>
    </row>
    <row r="39" spans="1:39" s="15" customFormat="1" ht="12" customHeight="1" x14ac:dyDescent="0.2">
      <c r="A39" s="278">
        <v>2</v>
      </c>
      <c r="B39" s="31">
        <f t="shared" ref="B39" si="27">B17*0.85</f>
        <v>15300</v>
      </c>
      <c r="C39" s="31">
        <f t="shared" ref="C39:AH39" si="28">C17*0.85</f>
        <v>17340</v>
      </c>
      <c r="D39" s="31">
        <f t="shared" si="28"/>
        <v>17340</v>
      </c>
      <c r="E39" s="31">
        <f t="shared" si="28"/>
        <v>15725</v>
      </c>
      <c r="F39" s="31">
        <f t="shared" si="28"/>
        <v>16150</v>
      </c>
      <c r="G39" s="31">
        <f t="shared" si="28"/>
        <v>15300</v>
      </c>
      <c r="H39" s="31">
        <f t="shared" si="28"/>
        <v>15725</v>
      </c>
      <c r="I39" s="31">
        <f t="shared" si="28"/>
        <v>17765</v>
      </c>
      <c r="J39" s="31">
        <f t="shared" si="28"/>
        <v>17765</v>
      </c>
      <c r="K39" s="31">
        <f t="shared" si="28"/>
        <v>17765</v>
      </c>
      <c r="L39" s="31">
        <f t="shared" si="28"/>
        <v>15895</v>
      </c>
      <c r="M39" s="31">
        <f t="shared" si="28"/>
        <v>16915</v>
      </c>
      <c r="N39" s="31">
        <f t="shared" si="28"/>
        <v>16490</v>
      </c>
      <c r="O39" s="31">
        <f t="shared" si="28"/>
        <v>16150</v>
      </c>
      <c r="P39" s="31">
        <f t="shared" si="28"/>
        <v>19040</v>
      </c>
      <c r="Q39" s="31">
        <f t="shared" si="28"/>
        <v>19550</v>
      </c>
      <c r="R39" s="31">
        <f t="shared" si="28"/>
        <v>20655</v>
      </c>
      <c r="S39" s="31">
        <f t="shared" si="28"/>
        <v>17765</v>
      </c>
      <c r="T39" s="31">
        <f t="shared" si="28"/>
        <v>18615</v>
      </c>
      <c r="U39" s="31">
        <f t="shared" si="28"/>
        <v>19040</v>
      </c>
      <c r="V39" s="31">
        <f t="shared" si="28"/>
        <v>18615</v>
      </c>
      <c r="W39" s="31">
        <f t="shared" si="28"/>
        <v>19550</v>
      </c>
      <c r="X39" s="31">
        <f t="shared" si="28"/>
        <v>19550</v>
      </c>
      <c r="Y39" s="31">
        <f t="shared" si="28"/>
        <v>18615</v>
      </c>
      <c r="Z39" s="31">
        <f t="shared" si="28"/>
        <v>19040</v>
      </c>
      <c r="AA39" s="31">
        <f t="shared" si="28"/>
        <v>19040</v>
      </c>
      <c r="AB39" s="31">
        <f t="shared" si="28"/>
        <v>19550</v>
      </c>
      <c r="AC39" s="31">
        <f t="shared" si="28"/>
        <v>19550</v>
      </c>
      <c r="AD39" s="31">
        <f t="shared" si="28"/>
        <v>19890</v>
      </c>
      <c r="AE39" s="31">
        <f t="shared" si="28"/>
        <v>19550</v>
      </c>
      <c r="AF39" s="31">
        <f t="shared" si="28"/>
        <v>17765</v>
      </c>
      <c r="AG39" s="31">
        <f t="shared" si="28"/>
        <v>19040</v>
      </c>
      <c r="AH39" s="31">
        <f t="shared" si="28"/>
        <v>17340</v>
      </c>
      <c r="AI39" s="31">
        <f t="shared" ref="AI39:AM39" si="29">AI17*0.85</f>
        <v>15725</v>
      </c>
      <c r="AJ39" s="31">
        <f t="shared" si="29"/>
        <v>16490</v>
      </c>
      <c r="AK39" s="31">
        <f t="shared" si="29"/>
        <v>16745</v>
      </c>
      <c r="AL39" s="31">
        <f t="shared" si="29"/>
        <v>16490</v>
      </c>
      <c r="AM39" s="31">
        <f t="shared" si="29"/>
        <v>15300</v>
      </c>
    </row>
    <row r="40" spans="1:39" s="15" customFormat="1" ht="12" customHeight="1" x14ac:dyDescent="0.2">
      <c r="A40" s="279" t="s">
        <v>377</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row>
    <row r="41" spans="1:39" s="15" customFormat="1" ht="12" customHeight="1" x14ac:dyDescent="0.2">
      <c r="A41" s="280">
        <v>1</v>
      </c>
      <c r="B41" s="45">
        <f t="shared" ref="B41" si="30">B19*0.85</f>
        <v>21250</v>
      </c>
      <c r="C41" s="45">
        <f t="shared" ref="C41:AH41" si="31">C19*0.85</f>
        <v>23290</v>
      </c>
      <c r="D41" s="45">
        <f t="shared" si="31"/>
        <v>23290</v>
      </c>
      <c r="E41" s="45">
        <f t="shared" si="31"/>
        <v>21675</v>
      </c>
      <c r="F41" s="45">
        <f t="shared" si="31"/>
        <v>22100</v>
      </c>
      <c r="G41" s="45">
        <f t="shared" si="31"/>
        <v>21250</v>
      </c>
      <c r="H41" s="45">
        <f t="shared" si="31"/>
        <v>21675</v>
      </c>
      <c r="I41" s="45">
        <f t="shared" si="31"/>
        <v>23715</v>
      </c>
      <c r="J41" s="45">
        <f t="shared" si="31"/>
        <v>23715</v>
      </c>
      <c r="K41" s="45">
        <f t="shared" si="31"/>
        <v>23715</v>
      </c>
      <c r="L41" s="45">
        <f t="shared" si="31"/>
        <v>21845</v>
      </c>
      <c r="M41" s="45">
        <f t="shared" si="31"/>
        <v>22865</v>
      </c>
      <c r="N41" s="45">
        <f t="shared" si="31"/>
        <v>22440</v>
      </c>
      <c r="O41" s="45">
        <f t="shared" si="31"/>
        <v>22100</v>
      </c>
      <c r="P41" s="45">
        <f t="shared" si="31"/>
        <v>24990</v>
      </c>
      <c r="Q41" s="45">
        <f t="shared" si="31"/>
        <v>25500</v>
      </c>
      <c r="R41" s="45">
        <f t="shared" si="31"/>
        <v>26605</v>
      </c>
      <c r="S41" s="45">
        <f t="shared" si="31"/>
        <v>23715</v>
      </c>
      <c r="T41" s="45">
        <f t="shared" si="31"/>
        <v>24565</v>
      </c>
      <c r="U41" s="45">
        <f t="shared" si="31"/>
        <v>24990</v>
      </c>
      <c r="V41" s="45">
        <f t="shared" si="31"/>
        <v>24565</v>
      </c>
      <c r="W41" s="45">
        <f t="shared" si="31"/>
        <v>25500</v>
      </c>
      <c r="X41" s="45">
        <f t="shared" si="31"/>
        <v>25500</v>
      </c>
      <c r="Y41" s="45">
        <f t="shared" si="31"/>
        <v>24565</v>
      </c>
      <c r="Z41" s="45">
        <f t="shared" si="31"/>
        <v>24990</v>
      </c>
      <c r="AA41" s="45">
        <f t="shared" si="31"/>
        <v>24990</v>
      </c>
      <c r="AB41" s="45">
        <f t="shared" si="31"/>
        <v>25500</v>
      </c>
      <c r="AC41" s="45">
        <f t="shared" si="31"/>
        <v>25500</v>
      </c>
      <c r="AD41" s="45">
        <f t="shared" si="31"/>
        <v>25840</v>
      </c>
      <c r="AE41" s="45">
        <f t="shared" si="31"/>
        <v>25500</v>
      </c>
      <c r="AF41" s="45">
        <f t="shared" si="31"/>
        <v>23715</v>
      </c>
      <c r="AG41" s="45">
        <f t="shared" si="31"/>
        <v>24990</v>
      </c>
      <c r="AH41" s="45">
        <f t="shared" si="31"/>
        <v>23290</v>
      </c>
      <c r="AI41" s="45">
        <f t="shared" ref="AI41:AM41" si="32">AI19*0.85</f>
        <v>19975</v>
      </c>
      <c r="AJ41" s="45">
        <f t="shared" si="32"/>
        <v>20740</v>
      </c>
      <c r="AK41" s="45">
        <f t="shared" si="32"/>
        <v>20995</v>
      </c>
      <c r="AL41" s="45">
        <f t="shared" si="32"/>
        <v>20740</v>
      </c>
      <c r="AM41" s="45">
        <f t="shared" si="32"/>
        <v>19550</v>
      </c>
    </row>
    <row r="42" spans="1:39" s="15" customFormat="1" ht="12" customHeight="1" x14ac:dyDescent="0.2">
      <c r="A42" s="281">
        <v>2</v>
      </c>
      <c r="B42" s="45">
        <f t="shared" ref="B42" si="33">B20*0.85</f>
        <v>21250</v>
      </c>
      <c r="C42" s="45">
        <f t="shared" ref="C42:AH42" si="34">C20*0.85</f>
        <v>23290</v>
      </c>
      <c r="D42" s="45">
        <f t="shared" si="34"/>
        <v>23290</v>
      </c>
      <c r="E42" s="45">
        <f t="shared" si="34"/>
        <v>21675</v>
      </c>
      <c r="F42" s="45">
        <f t="shared" si="34"/>
        <v>22100</v>
      </c>
      <c r="G42" s="45">
        <f t="shared" si="34"/>
        <v>21250</v>
      </c>
      <c r="H42" s="45">
        <f t="shared" si="34"/>
        <v>21675</v>
      </c>
      <c r="I42" s="45">
        <f t="shared" si="34"/>
        <v>23715</v>
      </c>
      <c r="J42" s="45">
        <f t="shared" si="34"/>
        <v>23715</v>
      </c>
      <c r="K42" s="45">
        <f t="shared" si="34"/>
        <v>23715</v>
      </c>
      <c r="L42" s="45">
        <f t="shared" si="34"/>
        <v>21845</v>
      </c>
      <c r="M42" s="45">
        <f t="shared" si="34"/>
        <v>22865</v>
      </c>
      <c r="N42" s="45">
        <f t="shared" si="34"/>
        <v>22440</v>
      </c>
      <c r="O42" s="45">
        <f t="shared" si="34"/>
        <v>22100</v>
      </c>
      <c r="P42" s="45">
        <f t="shared" si="34"/>
        <v>24990</v>
      </c>
      <c r="Q42" s="45">
        <f t="shared" si="34"/>
        <v>25500</v>
      </c>
      <c r="R42" s="45">
        <f t="shared" si="34"/>
        <v>26605</v>
      </c>
      <c r="S42" s="45">
        <f t="shared" si="34"/>
        <v>23715</v>
      </c>
      <c r="T42" s="45">
        <f t="shared" si="34"/>
        <v>24565</v>
      </c>
      <c r="U42" s="45">
        <f t="shared" si="34"/>
        <v>24990</v>
      </c>
      <c r="V42" s="45">
        <f t="shared" si="34"/>
        <v>24565</v>
      </c>
      <c r="W42" s="45">
        <f t="shared" si="34"/>
        <v>25500</v>
      </c>
      <c r="X42" s="45">
        <f t="shared" si="34"/>
        <v>25500</v>
      </c>
      <c r="Y42" s="45">
        <f t="shared" si="34"/>
        <v>24565</v>
      </c>
      <c r="Z42" s="45">
        <f t="shared" si="34"/>
        <v>24990</v>
      </c>
      <c r="AA42" s="45">
        <f t="shared" si="34"/>
        <v>24990</v>
      </c>
      <c r="AB42" s="45">
        <f t="shared" si="34"/>
        <v>25500</v>
      </c>
      <c r="AC42" s="45">
        <f t="shared" si="34"/>
        <v>25500</v>
      </c>
      <c r="AD42" s="45">
        <f t="shared" si="34"/>
        <v>25840</v>
      </c>
      <c r="AE42" s="45">
        <f t="shared" si="34"/>
        <v>25500</v>
      </c>
      <c r="AF42" s="45">
        <f t="shared" si="34"/>
        <v>23715</v>
      </c>
      <c r="AG42" s="45">
        <f t="shared" si="34"/>
        <v>24990</v>
      </c>
      <c r="AH42" s="45">
        <f t="shared" si="34"/>
        <v>23290</v>
      </c>
      <c r="AI42" s="45">
        <f t="shared" ref="AI42:AM42" si="35">AI20*0.85</f>
        <v>19975</v>
      </c>
      <c r="AJ42" s="45">
        <f t="shared" si="35"/>
        <v>20740</v>
      </c>
      <c r="AK42" s="45">
        <f t="shared" si="35"/>
        <v>20995</v>
      </c>
      <c r="AL42" s="45">
        <f t="shared" si="35"/>
        <v>20740</v>
      </c>
      <c r="AM42" s="45">
        <f t="shared" si="35"/>
        <v>19550</v>
      </c>
    </row>
    <row r="43" spans="1:39" s="15" customFormat="1" ht="12" customHeight="1" x14ac:dyDescent="0.2">
      <c r="A43" s="278">
        <v>3</v>
      </c>
      <c r="B43" s="45">
        <f t="shared" ref="B43" si="36">B21*0.85</f>
        <v>21250</v>
      </c>
      <c r="C43" s="45">
        <f t="shared" ref="C43:AH43" si="37">C21*0.85</f>
        <v>23290</v>
      </c>
      <c r="D43" s="45">
        <f t="shared" si="37"/>
        <v>23290</v>
      </c>
      <c r="E43" s="45">
        <f t="shared" si="37"/>
        <v>21675</v>
      </c>
      <c r="F43" s="45">
        <f t="shared" si="37"/>
        <v>22100</v>
      </c>
      <c r="G43" s="45">
        <f t="shared" si="37"/>
        <v>21250</v>
      </c>
      <c r="H43" s="45">
        <f t="shared" si="37"/>
        <v>21675</v>
      </c>
      <c r="I43" s="45">
        <f t="shared" si="37"/>
        <v>23715</v>
      </c>
      <c r="J43" s="45">
        <f t="shared" si="37"/>
        <v>23715</v>
      </c>
      <c r="K43" s="45">
        <f t="shared" si="37"/>
        <v>23715</v>
      </c>
      <c r="L43" s="45">
        <f t="shared" si="37"/>
        <v>21845</v>
      </c>
      <c r="M43" s="45">
        <f t="shared" si="37"/>
        <v>22865</v>
      </c>
      <c r="N43" s="45">
        <f t="shared" si="37"/>
        <v>22440</v>
      </c>
      <c r="O43" s="45">
        <f t="shared" si="37"/>
        <v>22100</v>
      </c>
      <c r="P43" s="45">
        <f t="shared" si="37"/>
        <v>24990</v>
      </c>
      <c r="Q43" s="45">
        <f t="shared" si="37"/>
        <v>25500</v>
      </c>
      <c r="R43" s="45">
        <f t="shared" si="37"/>
        <v>26605</v>
      </c>
      <c r="S43" s="45">
        <f t="shared" si="37"/>
        <v>23715</v>
      </c>
      <c r="T43" s="45">
        <f t="shared" si="37"/>
        <v>24565</v>
      </c>
      <c r="U43" s="45">
        <f t="shared" si="37"/>
        <v>24990</v>
      </c>
      <c r="V43" s="45">
        <f t="shared" si="37"/>
        <v>24565</v>
      </c>
      <c r="W43" s="45">
        <f t="shared" si="37"/>
        <v>25500</v>
      </c>
      <c r="X43" s="45">
        <f t="shared" si="37"/>
        <v>25500</v>
      </c>
      <c r="Y43" s="45">
        <f t="shared" si="37"/>
        <v>24565</v>
      </c>
      <c r="Z43" s="45">
        <f t="shared" si="37"/>
        <v>24990</v>
      </c>
      <c r="AA43" s="45">
        <f t="shared" si="37"/>
        <v>24990</v>
      </c>
      <c r="AB43" s="45">
        <f t="shared" si="37"/>
        <v>25500</v>
      </c>
      <c r="AC43" s="45">
        <f t="shared" si="37"/>
        <v>25500</v>
      </c>
      <c r="AD43" s="45">
        <f t="shared" si="37"/>
        <v>25840</v>
      </c>
      <c r="AE43" s="45">
        <f t="shared" si="37"/>
        <v>25500</v>
      </c>
      <c r="AF43" s="45">
        <f t="shared" si="37"/>
        <v>23715</v>
      </c>
      <c r="AG43" s="45">
        <f t="shared" si="37"/>
        <v>24990</v>
      </c>
      <c r="AH43" s="45">
        <f t="shared" si="37"/>
        <v>23290</v>
      </c>
      <c r="AI43" s="45">
        <f t="shared" ref="AI43:AM43" si="38">AI21*0.85</f>
        <v>19975</v>
      </c>
      <c r="AJ43" s="45">
        <f t="shared" si="38"/>
        <v>20740</v>
      </c>
      <c r="AK43" s="45">
        <f t="shared" si="38"/>
        <v>20995</v>
      </c>
      <c r="AL43" s="45">
        <f t="shared" si="38"/>
        <v>20740</v>
      </c>
      <c r="AM43" s="45">
        <f t="shared" si="38"/>
        <v>19550</v>
      </c>
    </row>
    <row r="44" spans="1:39" s="15" customFormat="1" ht="12" customHeight="1" x14ac:dyDescent="0.2">
      <c r="A44" s="278">
        <v>4</v>
      </c>
      <c r="B44" s="45">
        <f t="shared" ref="B44" si="39">B22*0.85</f>
        <v>21250</v>
      </c>
      <c r="C44" s="45">
        <f t="shared" ref="C44:AH44" si="40">C22*0.85</f>
        <v>23290</v>
      </c>
      <c r="D44" s="45">
        <f t="shared" si="40"/>
        <v>23290</v>
      </c>
      <c r="E44" s="45">
        <f t="shared" si="40"/>
        <v>21675</v>
      </c>
      <c r="F44" s="45">
        <f t="shared" si="40"/>
        <v>22100</v>
      </c>
      <c r="G44" s="45">
        <f t="shared" si="40"/>
        <v>21250</v>
      </c>
      <c r="H44" s="45">
        <f t="shared" si="40"/>
        <v>21675</v>
      </c>
      <c r="I44" s="45">
        <f t="shared" si="40"/>
        <v>23715</v>
      </c>
      <c r="J44" s="45">
        <f t="shared" si="40"/>
        <v>23715</v>
      </c>
      <c r="K44" s="45">
        <f t="shared" si="40"/>
        <v>23715</v>
      </c>
      <c r="L44" s="45">
        <f t="shared" si="40"/>
        <v>21845</v>
      </c>
      <c r="M44" s="45">
        <f t="shared" si="40"/>
        <v>22865</v>
      </c>
      <c r="N44" s="45">
        <f t="shared" si="40"/>
        <v>22440</v>
      </c>
      <c r="O44" s="45">
        <f t="shared" si="40"/>
        <v>22100</v>
      </c>
      <c r="P44" s="45">
        <f t="shared" si="40"/>
        <v>24990</v>
      </c>
      <c r="Q44" s="45">
        <f t="shared" si="40"/>
        <v>25500</v>
      </c>
      <c r="R44" s="45">
        <f t="shared" si="40"/>
        <v>26605</v>
      </c>
      <c r="S44" s="45">
        <f t="shared" si="40"/>
        <v>23715</v>
      </c>
      <c r="T44" s="45">
        <f t="shared" si="40"/>
        <v>24565</v>
      </c>
      <c r="U44" s="45">
        <f t="shared" si="40"/>
        <v>24990</v>
      </c>
      <c r="V44" s="45">
        <f t="shared" si="40"/>
        <v>24565</v>
      </c>
      <c r="W44" s="45">
        <f t="shared" si="40"/>
        <v>25500</v>
      </c>
      <c r="X44" s="45">
        <f t="shared" si="40"/>
        <v>25500</v>
      </c>
      <c r="Y44" s="45">
        <f t="shared" si="40"/>
        <v>24565</v>
      </c>
      <c r="Z44" s="45">
        <f t="shared" si="40"/>
        <v>24990</v>
      </c>
      <c r="AA44" s="45">
        <f t="shared" si="40"/>
        <v>24990</v>
      </c>
      <c r="AB44" s="45">
        <f t="shared" si="40"/>
        <v>25500</v>
      </c>
      <c r="AC44" s="45">
        <f t="shared" si="40"/>
        <v>25500</v>
      </c>
      <c r="AD44" s="45">
        <f t="shared" si="40"/>
        <v>25840</v>
      </c>
      <c r="AE44" s="45">
        <f t="shared" si="40"/>
        <v>25500</v>
      </c>
      <c r="AF44" s="45">
        <f t="shared" si="40"/>
        <v>23715</v>
      </c>
      <c r="AG44" s="45">
        <f t="shared" si="40"/>
        <v>24990</v>
      </c>
      <c r="AH44" s="45">
        <f t="shared" si="40"/>
        <v>23290</v>
      </c>
      <c r="AI44" s="45">
        <f t="shared" ref="AI44:AM44" si="41">AI22*0.85</f>
        <v>19975</v>
      </c>
      <c r="AJ44" s="45">
        <f t="shared" si="41"/>
        <v>20740</v>
      </c>
      <c r="AK44" s="45">
        <f t="shared" si="41"/>
        <v>20995</v>
      </c>
      <c r="AL44" s="45">
        <f t="shared" si="41"/>
        <v>20740</v>
      </c>
      <c r="AM44" s="45">
        <f t="shared" si="41"/>
        <v>19550</v>
      </c>
    </row>
    <row r="45" spans="1:39" s="15" customFormat="1" ht="12" customHeight="1" x14ac:dyDescent="0.2">
      <c r="A45" s="134"/>
    </row>
    <row r="46" spans="1:39" s="15" customFormat="1" ht="12" customHeight="1" x14ac:dyDescent="0.2">
      <c r="A46" s="134"/>
    </row>
    <row r="48" spans="1:39"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8" t="s">
        <v>72</v>
      </c>
    </row>
    <row r="57" spans="1:1" s="53" customFormat="1" ht="156.75" thickBot="1" x14ac:dyDescent="0.25">
      <c r="A57" s="275" t="s">
        <v>420</v>
      </c>
    </row>
    <row r="58" spans="1:1" ht="15.75" thickBot="1" x14ac:dyDescent="0.3"/>
    <row r="59" spans="1:1" s="168" customFormat="1" ht="12.75" thickBot="1" x14ac:dyDescent="0.25">
      <c r="A59" s="217" t="s">
        <v>261</v>
      </c>
    </row>
    <row r="60" spans="1:1" s="168" customFormat="1" ht="12.75" thickBot="1" x14ac:dyDescent="0.25">
      <c r="A60" s="256" t="s">
        <v>437</v>
      </c>
    </row>
    <row r="61" spans="1:1" s="168" customFormat="1" ht="12" x14ac:dyDescent="0.2">
      <c r="A61" s="257" t="s">
        <v>438</v>
      </c>
    </row>
  </sheetData>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9" t="s">
        <v>244</v>
      </c>
    </row>
    <row r="44" spans="1:1" x14ac:dyDescent="0.25">
      <c r="A44" s="218" t="s">
        <v>237</v>
      </c>
    </row>
    <row r="45" spans="1:1" ht="82.9" customHeight="1" thickBot="1" x14ac:dyDescent="0.3">
      <c r="A45" s="222" t="s">
        <v>266</v>
      </c>
    </row>
    <row r="46" spans="1:1" ht="41.45" customHeight="1" thickBot="1" x14ac:dyDescent="0.3">
      <c r="A46" s="207" t="s">
        <v>238</v>
      </c>
    </row>
    <row r="47" spans="1:1" ht="52.5" customHeight="1" thickBot="1" x14ac:dyDescent="0.3">
      <c r="A47" s="207" t="s">
        <v>239</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33" t="s">
        <v>48</v>
      </c>
      <c r="B31" s="334"/>
      <c r="C31" s="334"/>
    </row>
    <row r="32" spans="1:40" customFormat="1" ht="15" customHeight="1" x14ac:dyDescent="0.25">
      <c r="A32" s="335"/>
      <c r="B32" s="336"/>
      <c r="C32" s="336"/>
    </row>
    <row r="33" spans="1:4" customFormat="1" ht="61.5" customHeight="1" thickBot="1" x14ac:dyDescent="0.3">
      <c r="A33" s="337"/>
      <c r="B33" s="338"/>
      <c r="C33" s="338"/>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31" t="s">
        <v>33</v>
      </c>
      <c r="B40" s="332"/>
      <c r="C40" s="332"/>
      <c r="D40" s="332"/>
    </row>
    <row r="41" spans="1:4" customFormat="1" x14ac:dyDescent="0.25">
      <c r="A41" s="332"/>
      <c r="B41" s="332"/>
      <c r="C41" s="332"/>
      <c r="D41" s="332"/>
    </row>
    <row r="42" spans="1:4" customFormat="1" x14ac:dyDescent="0.25">
      <c r="A42" s="332"/>
      <c r="B42" s="332"/>
      <c r="C42" s="332"/>
      <c r="D42" s="332"/>
    </row>
    <row r="43" spans="1:4" customFormat="1" x14ac:dyDescent="0.25">
      <c r="A43" s="332"/>
      <c r="B43" s="332"/>
      <c r="C43" s="332"/>
      <c r="D43" s="332"/>
    </row>
    <row r="44" spans="1:4" customFormat="1" x14ac:dyDescent="0.25">
      <c r="A44" s="332"/>
      <c r="B44" s="332"/>
      <c r="C44" s="332"/>
      <c r="D44" s="332"/>
    </row>
    <row r="45" spans="1:4" customFormat="1" x14ac:dyDescent="0.25">
      <c r="A45" s="332"/>
      <c r="B45" s="332"/>
      <c r="C45" s="332"/>
      <c r="D45" s="332"/>
    </row>
    <row r="46" spans="1:4" customFormat="1" x14ac:dyDescent="0.25">
      <c r="A46" s="332"/>
      <c r="B46" s="332"/>
      <c r="C46" s="332"/>
      <c r="D46" s="332"/>
    </row>
    <row r="47" spans="1:4" customFormat="1" ht="270.75" customHeight="1" x14ac:dyDescent="0.25">
      <c r="A47" s="332"/>
      <c r="B47" s="332"/>
      <c r="C47" s="332"/>
      <c r="D47" s="332"/>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39" t="s">
        <v>87</v>
      </c>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2" width="9.85546875" style="8" customWidth="1"/>
    <col min="3" max="3" width="9.85546875" style="8" bestFit="1" customWidth="1"/>
    <col min="4" max="4" width="9.85546875" style="8" customWidth="1"/>
    <col min="5" max="7" width="9.85546875" style="8" bestFit="1" customWidth="1"/>
    <col min="8" max="9" width="9.85546875" style="8" customWidth="1"/>
    <col min="10" max="19" width="9.85546875" style="8" bestFit="1" customWidth="1"/>
    <col min="20" max="25" width="9.85546875" style="8" customWidth="1"/>
    <col min="26" max="31" width="9.85546875" style="8" bestFit="1" customWidth="1"/>
    <col min="32" max="32" width="9.85546875" style="8" customWidth="1"/>
    <col min="33" max="34" width="9.85546875" style="8" bestFit="1" customWidth="1"/>
    <col min="35" max="35" width="11.28515625" style="8" customWidth="1"/>
    <col min="36" max="36" width="11.140625" style="8" customWidth="1"/>
    <col min="37" max="37" width="11.42578125" style="8" customWidth="1"/>
    <col min="38" max="38" width="10.42578125" style="8" customWidth="1"/>
    <col min="39" max="39" width="10.85546875" style="8" customWidth="1"/>
    <col min="40" max="16384" width="9.140625" style="8"/>
  </cols>
  <sheetData>
    <row r="1" spans="1:39" x14ac:dyDescent="0.25">
      <c r="A1" s="9" t="s">
        <v>301</v>
      </c>
    </row>
    <row r="2" spans="1:39" s="29" customFormat="1" ht="12.75" x14ac:dyDescent="0.2">
      <c r="A2" s="9"/>
    </row>
    <row r="3" spans="1:39" s="2" customFormat="1" ht="12.75" customHeight="1" x14ac:dyDescent="0.2">
      <c r="A3" s="11" t="s">
        <v>6</v>
      </c>
    </row>
    <row r="4" spans="1:39" s="1" customFormat="1" x14ac:dyDescent="0.25">
      <c r="A4" s="259" t="s">
        <v>59</v>
      </c>
      <c r="B4" s="113">
        <v>45776</v>
      </c>
      <c r="C4" s="195">
        <v>45778</v>
      </c>
      <c r="D4" s="195">
        <v>45780</v>
      </c>
      <c r="E4" s="113">
        <v>45782</v>
      </c>
      <c r="F4" s="113">
        <v>45785</v>
      </c>
      <c r="G4" s="113">
        <v>45788</v>
      </c>
      <c r="H4" s="113">
        <v>45804</v>
      </c>
      <c r="I4" s="113">
        <v>45808</v>
      </c>
      <c r="J4" s="113">
        <v>45810</v>
      </c>
      <c r="K4" s="113">
        <v>45815</v>
      </c>
      <c r="L4" s="113">
        <v>45817</v>
      </c>
      <c r="M4" s="113">
        <v>45820</v>
      </c>
      <c r="N4" s="113">
        <v>45823</v>
      </c>
      <c r="O4" s="113">
        <v>45824</v>
      </c>
      <c r="P4" s="113">
        <v>45837</v>
      </c>
      <c r="Q4" s="113">
        <v>45839</v>
      </c>
      <c r="R4" s="113">
        <v>45849</v>
      </c>
      <c r="S4" s="113">
        <v>45852</v>
      </c>
      <c r="T4" s="113">
        <v>45855</v>
      </c>
      <c r="U4" s="113">
        <v>45856</v>
      </c>
      <c r="V4" s="113">
        <v>45858</v>
      </c>
      <c r="W4" s="113">
        <v>45863</v>
      </c>
      <c r="X4" s="113">
        <v>45865</v>
      </c>
      <c r="Y4" s="113">
        <v>45867</v>
      </c>
      <c r="Z4" s="113">
        <v>45870</v>
      </c>
      <c r="AA4" s="113">
        <v>45872</v>
      </c>
      <c r="AB4" s="113">
        <v>45878</v>
      </c>
      <c r="AC4" s="113">
        <v>45879</v>
      </c>
      <c r="AD4" s="113">
        <v>45884</v>
      </c>
      <c r="AE4" s="113">
        <v>45886</v>
      </c>
      <c r="AF4" s="113">
        <v>45889</v>
      </c>
      <c r="AG4" s="113">
        <v>45891</v>
      </c>
      <c r="AH4" s="113">
        <v>45893</v>
      </c>
      <c r="AI4" s="113">
        <v>45901</v>
      </c>
      <c r="AJ4" s="113">
        <v>45905</v>
      </c>
      <c r="AK4" s="113">
        <v>45909</v>
      </c>
      <c r="AL4" s="113">
        <v>45922</v>
      </c>
      <c r="AM4" s="113">
        <v>45928</v>
      </c>
    </row>
    <row r="5" spans="1:39" s="1" customFormat="1" ht="23.25" customHeight="1" x14ac:dyDescent="0.25">
      <c r="A5" s="259"/>
      <c r="B5" s="113">
        <v>45777</v>
      </c>
      <c r="C5" s="195">
        <v>45779</v>
      </c>
      <c r="D5" s="195">
        <v>45780</v>
      </c>
      <c r="E5" s="113">
        <v>45784</v>
      </c>
      <c r="F5" s="113">
        <v>45787</v>
      </c>
      <c r="G5" s="113">
        <v>45803</v>
      </c>
      <c r="H5" s="113">
        <v>45807</v>
      </c>
      <c r="I5" s="113">
        <v>45809</v>
      </c>
      <c r="J5" s="113">
        <v>45814</v>
      </c>
      <c r="K5" s="113">
        <v>45816</v>
      </c>
      <c r="L5" s="113">
        <v>45819</v>
      </c>
      <c r="M5" s="113">
        <v>45822</v>
      </c>
      <c r="N5" s="113">
        <v>45823</v>
      </c>
      <c r="O5" s="113">
        <v>45836</v>
      </c>
      <c r="P5" s="113">
        <v>45838</v>
      </c>
      <c r="Q5" s="113">
        <v>45848</v>
      </c>
      <c r="R5" s="113">
        <v>45851</v>
      </c>
      <c r="S5" s="113">
        <v>45854</v>
      </c>
      <c r="T5" s="113">
        <v>45855</v>
      </c>
      <c r="U5" s="113">
        <v>45857</v>
      </c>
      <c r="V5" s="113">
        <v>45862</v>
      </c>
      <c r="W5" s="113">
        <v>45864</v>
      </c>
      <c r="X5" s="113">
        <v>45866</v>
      </c>
      <c r="Y5" s="113">
        <v>45869</v>
      </c>
      <c r="Z5" s="113">
        <v>45871</v>
      </c>
      <c r="AA5" s="113">
        <v>45877</v>
      </c>
      <c r="AB5" s="113">
        <v>45878</v>
      </c>
      <c r="AC5" s="113">
        <v>45883</v>
      </c>
      <c r="AD5" s="113">
        <v>45885</v>
      </c>
      <c r="AE5" s="113">
        <v>45888</v>
      </c>
      <c r="AF5" s="113">
        <v>45890</v>
      </c>
      <c r="AG5" s="113">
        <v>45892</v>
      </c>
      <c r="AH5" s="113">
        <v>45900</v>
      </c>
      <c r="AI5" s="113">
        <v>45904</v>
      </c>
      <c r="AJ5" s="113">
        <v>45908</v>
      </c>
      <c r="AK5" s="113">
        <v>45921</v>
      </c>
      <c r="AL5" s="113">
        <v>45927</v>
      </c>
      <c r="AM5" s="113">
        <v>45930</v>
      </c>
    </row>
    <row r="6" spans="1:39" s="15" customFormat="1" ht="12" customHeight="1" x14ac:dyDescent="0.2">
      <c r="A6" s="13" t="s">
        <v>220</v>
      </c>
    </row>
    <row r="7" spans="1:39" s="15" customFormat="1" ht="12" customHeight="1" x14ac:dyDescent="0.2">
      <c r="A7" s="4">
        <v>1</v>
      </c>
      <c r="B7" s="13">
        <v>7000</v>
      </c>
      <c r="C7" s="13">
        <v>9400</v>
      </c>
      <c r="D7" s="13">
        <v>9400</v>
      </c>
      <c r="E7" s="13">
        <v>7500</v>
      </c>
      <c r="F7" s="13">
        <v>8000</v>
      </c>
      <c r="G7" s="13">
        <v>7000</v>
      </c>
      <c r="H7" s="13">
        <v>7500</v>
      </c>
      <c r="I7" s="13">
        <v>9900</v>
      </c>
      <c r="J7" s="13">
        <v>9900</v>
      </c>
      <c r="K7" s="13">
        <v>9900</v>
      </c>
      <c r="L7" s="13">
        <v>7700</v>
      </c>
      <c r="M7" s="13">
        <v>8900</v>
      </c>
      <c r="N7" s="13">
        <v>8400</v>
      </c>
      <c r="O7" s="13">
        <v>8000</v>
      </c>
      <c r="P7" s="13">
        <v>11400</v>
      </c>
      <c r="Q7" s="13">
        <v>12000</v>
      </c>
      <c r="R7" s="13">
        <v>13300</v>
      </c>
      <c r="S7" s="13">
        <v>9900</v>
      </c>
      <c r="T7" s="13">
        <v>10900</v>
      </c>
      <c r="U7" s="13">
        <v>11400</v>
      </c>
      <c r="V7" s="13">
        <v>10900</v>
      </c>
      <c r="W7" s="13">
        <v>12000</v>
      </c>
      <c r="X7" s="13">
        <v>12000</v>
      </c>
      <c r="Y7" s="13">
        <v>10900</v>
      </c>
      <c r="Z7" s="13">
        <v>11400</v>
      </c>
      <c r="AA7" s="13">
        <v>11400</v>
      </c>
      <c r="AB7" s="13">
        <v>12000</v>
      </c>
      <c r="AC7" s="13">
        <v>12000</v>
      </c>
      <c r="AD7" s="13">
        <v>12400</v>
      </c>
      <c r="AE7" s="13">
        <v>12000</v>
      </c>
      <c r="AF7" s="13">
        <v>9900</v>
      </c>
      <c r="AG7" s="13">
        <v>11400</v>
      </c>
      <c r="AH7" s="13">
        <v>9400</v>
      </c>
      <c r="AI7" s="13">
        <v>8500</v>
      </c>
      <c r="AJ7" s="13">
        <v>9400</v>
      </c>
      <c r="AK7" s="13">
        <v>9700</v>
      </c>
      <c r="AL7" s="13">
        <v>9400</v>
      </c>
      <c r="AM7" s="13">
        <v>8000</v>
      </c>
    </row>
    <row r="8" spans="1:39" s="15" customFormat="1" ht="12" customHeight="1" x14ac:dyDescent="0.2">
      <c r="A8" s="4">
        <v>2</v>
      </c>
      <c r="B8" s="13">
        <f>B7+1500</f>
        <v>8500</v>
      </c>
      <c r="C8" s="13">
        <f>C7+1500</f>
        <v>10900</v>
      </c>
      <c r="D8" s="13">
        <f>D7+1500</f>
        <v>10900</v>
      </c>
      <c r="E8" s="13">
        <f t="shared" ref="E8:M8" si="0">E7+1500</f>
        <v>9000</v>
      </c>
      <c r="F8" s="13">
        <f t="shared" si="0"/>
        <v>9500</v>
      </c>
      <c r="G8" s="13">
        <f t="shared" si="0"/>
        <v>8500</v>
      </c>
      <c r="H8" s="13">
        <f t="shared" ref="H8" si="1">H7+1500</f>
        <v>9000</v>
      </c>
      <c r="I8" s="13">
        <f t="shared" ref="I8" si="2">I7+1500</f>
        <v>11400</v>
      </c>
      <c r="J8" s="13">
        <f t="shared" si="0"/>
        <v>11400</v>
      </c>
      <c r="K8" s="13">
        <f t="shared" si="0"/>
        <v>11400</v>
      </c>
      <c r="L8" s="13">
        <f t="shared" si="0"/>
        <v>9200</v>
      </c>
      <c r="M8" s="13">
        <f t="shared" si="0"/>
        <v>10400</v>
      </c>
      <c r="N8" s="13">
        <f t="shared" ref="N8" si="3">N7+1500</f>
        <v>9900</v>
      </c>
      <c r="O8" s="13">
        <f t="shared" ref="O8" si="4">O7+1500</f>
        <v>9500</v>
      </c>
      <c r="P8" s="13">
        <f t="shared" ref="P8" si="5">P7+1500</f>
        <v>12900</v>
      </c>
      <c r="Q8" s="13">
        <f t="shared" ref="Q8" si="6">Q7+1500</f>
        <v>13500</v>
      </c>
      <c r="R8" s="13">
        <f t="shared" ref="R8" si="7">R7+1500</f>
        <v>14800</v>
      </c>
      <c r="S8" s="13">
        <f t="shared" ref="S8:Z8" si="8">S7+1500</f>
        <v>11400</v>
      </c>
      <c r="T8" s="13">
        <f t="shared" si="8"/>
        <v>12400</v>
      </c>
      <c r="U8" s="13">
        <f t="shared" si="8"/>
        <v>12900</v>
      </c>
      <c r="V8" s="13">
        <f t="shared" si="8"/>
        <v>12400</v>
      </c>
      <c r="W8" s="13">
        <f t="shared" si="8"/>
        <v>13500</v>
      </c>
      <c r="X8" s="13">
        <f t="shared" ref="X8" si="9">X7+1500</f>
        <v>13500</v>
      </c>
      <c r="Y8" s="13">
        <f t="shared" si="8"/>
        <v>12400</v>
      </c>
      <c r="Z8" s="13">
        <f t="shared" si="8"/>
        <v>12900</v>
      </c>
      <c r="AA8" s="13">
        <f t="shared" ref="AA8" si="10">AA7+1500</f>
        <v>12900</v>
      </c>
      <c r="AB8" s="13">
        <f t="shared" ref="AB8:AD8" si="11">AB7+1500</f>
        <v>13500</v>
      </c>
      <c r="AC8" s="13">
        <f t="shared" si="11"/>
        <v>13500</v>
      </c>
      <c r="AD8" s="13">
        <f t="shared" si="11"/>
        <v>13900</v>
      </c>
      <c r="AE8" s="13">
        <f t="shared" ref="AE8:AF8" si="12">AE7+1500</f>
        <v>13500</v>
      </c>
      <c r="AF8" s="13">
        <f t="shared" si="12"/>
        <v>11400</v>
      </c>
      <c r="AG8" s="13">
        <f t="shared" ref="AG8:AH8" si="13">AG7+1500</f>
        <v>12900</v>
      </c>
      <c r="AH8" s="13">
        <f t="shared" si="13"/>
        <v>10900</v>
      </c>
      <c r="AI8" s="13">
        <f t="shared" ref="AI8:AJ8" si="14">AI7+1500</f>
        <v>10000</v>
      </c>
      <c r="AJ8" s="13">
        <f t="shared" si="14"/>
        <v>10900</v>
      </c>
      <c r="AK8" s="13">
        <f t="shared" ref="AK8:AM8" si="15">AK7+1500</f>
        <v>11200</v>
      </c>
      <c r="AL8" s="13">
        <f t="shared" si="15"/>
        <v>10900</v>
      </c>
      <c r="AM8" s="13">
        <f t="shared" si="15"/>
        <v>9500</v>
      </c>
    </row>
    <row r="9" spans="1:39" s="15" customFormat="1" ht="12" customHeight="1" x14ac:dyDescent="0.2">
      <c r="A9" s="13" t="s">
        <v>307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row>
    <row r="10" spans="1:39" s="15" customFormat="1" ht="12" customHeight="1" x14ac:dyDescent="0.2">
      <c r="A10" s="4">
        <v>1</v>
      </c>
      <c r="B10" s="13">
        <f>B7+2000</f>
        <v>9000</v>
      </c>
      <c r="C10" s="13">
        <f>C7+2000</f>
        <v>11400</v>
      </c>
      <c r="D10" s="13">
        <f>D7+2000</f>
        <v>11400</v>
      </c>
      <c r="E10" s="13">
        <f t="shared" ref="E10:M10" si="16">E7+2000</f>
        <v>9500</v>
      </c>
      <c r="F10" s="13">
        <f t="shared" si="16"/>
        <v>10000</v>
      </c>
      <c r="G10" s="13">
        <f t="shared" si="16"/>
        <v>9000</v>
      </c>
      <c r="H10" s="13">
        <f t="shared" ref="H10" si="17">H7+2000</f>
        <v>9500</v>
      </c>
      <c r="I10" s="13">
        <f t="shared" ref="I10" si="18">I7+2000</f>
        <v>11900</v>
      </c>
      <c r="J10" s="13">
        <f t="shared" si="16"/>
        <v>11900</v>
      </c>
      <c r="K10" s="13">
        <f t="shared" si="16"/>
        <v>11900</v>
      </c>
      <c r="L10" s="13">
        <f t="shared" si="16"/>
        <v>9700</v>
      </c>
      <c r="M10" s="13">
        <f t="shared" si="16"/>
        <v>10900</v>
      </c>
      <c r="N10" s="13">
        <f t="shared" ref="N10:AB10" si="19">N7+2000</f>
        <v>10400</v>
      </c>
      <c r="O10" s="13">
        <f t="shared" si="19"/>
        <v>10000</v>
      </c>
      <c r="P10" s="13">
        <f t="shared" si="19"/>
        <v>13400</v>
      </c>
      <c r="Q10" s="13">
        <f t="shared" si="19"/>
        <v>14000</v>
      </c>
      <c r="R10" s="13">
        <f t="shared" si="19"/>
        <v>15300</v>
      </c>
      <c r="S10" s="13">
        <f t="shared" si="19"/>
        <v>11900</v>
      </c>
      <c r="T10" s="13">
        <f t="shared" ref="T10:Z10" si="20">T7+2000</f>
        <v>12900</v>
      </c>
      <c r="U10" s="13">
        <f t="shared" si="20"/>
        <v>13400</v>
      </c>
      <c r="V10" s="13">
        <f t="shared" si="20"/>
        <v>12900</v>
      </c>
      <c r="W10" s="13">
        <f t="shared" si="20"/>
        <v>14000</v>
      </c>
      <c r="X10" s="13">
        <f t="shared" ref="X10" si="21">X7+2000</f>
        <v>14000</v>
      </c>
      <c r="Y10" s="13">
        <f t="shared" si="20"/>
        <v>12900</v>
      </c>
      <c r="Z10" s="13">
        <f t="shared" si="20"/>
        <v>13400</v>
      </c>
      <c r="AA10" s="13">
        <f t="shared" si="19"/>
        <v>13400</v>
      </c>
      <c r="AB10" s="13">
        <f t="shared" si="19"/>
        <v>14000</v>
      </c>
      <c r="AC10" s="13">
        <f t="shared" ref="AC10:AD10" si="22">AC7+2000</f>
        <v>14000</v>
      </c>
      <c r="AD10" s="13">
        <f t="shared" si="22"/>
        <v>14400</v>
      </c>
      <c r="AE10" s="13">
        <f t="shared" ref="AE10:AG10" si="23">AE7+2000</f>
        <v>14000</v>
      </c>
      <c r="AF10" s="13">
        <f t="shared" ref="AF10" si="24">AF7+2000</f>
        <v>11900</v>
      </c>
      <c r="AG10" s="13">
        <f t="shared" si="23"/>
        <v>13400</v>
      </c>
      <c r="AH10" s="13">
        <f t="shared" ref="AH10" si="25">AH7+2000</f>
        <v>11400</v>
      </c>
      <c r="AI10" s="13">
        <f>AI7+1500</f>
        <v>10000</v>
      </c>
      <c r="AJ10" s="13">
        <f t="shared" ref="AJ10:AM10" si="26">AJ7+1500</f>
        <v>10900</v>
      </c>
      <c r="AK10" s="13">
        <f t="shared" si="26"/>
        <v>11200</v>
      </c>
      <c r="AL10" s="13">
        <f t="shared" si="26"/>
        <v>10900</v>
      </c>
      <c r="AM10" s="13">
        <f t="shared" si="26"/>
        <v>9500</v>
      </c>
    </row>
    <row r="11" spans="1:39" s="15" customFormat="1" ht="12" customHeight="1" x14ac:dyDescent="0.2">
      <c r="A11" s="4">
        <v>2</v>
      </c>
      <c r="B11" s="13">
        <f>B10+1500</f>
        <v>10500</v>
      </c>
      <c r="C11" s="13">
        <f>C10+1500</f>
        <v>12900</v>
      </c>
      <c r="D11" s="13">
        <f>D10+1500</f>
        <v>12900</v>
      </c>
      <c r="E11" s="13">
        <f t="shared" ref="E11:M11" si="27">E10+1500</f>
        <v>11000</v>
      </c>
      <c r="F11" s="13">
        <f t="shared" si="27"/>
        <v>11500</v>
      </c>
      <c r="G11" s="13">
        <f t="shared" si="27"/>
        <v>10500</v>
      </c>
      <c r="H11" s="13">
        <f t="shared" ref="H11" si="28">H10+1500</f>
        <v>11000</v>
      </c>
      <c r="I11" s="13">
        <f t="shared" ref="I11" si="29">I10+1500</f>
        <v>13400</v>
      </c>
      <c r="J11" s="13">
        <f t="shared" si="27"/>
        <v>13400</v>
      </c>
      <c r="K11" s="13">
        <f t="shared" si="27"/>
        <v>13400</v>
      </c>
      <c r="L11" s="13">
        <f t="shared" si="27"/>
        <v>11200</v>
      </c>
      <c r="M11" s="13">
        <f t="shared" si="27"/>
        <v>12400</v>
      </c>
      <c r="N11" s="13">
        <f t="shared" ref="N11" si="30">N10+1500</f>
        <v>11900</v>
      </c>
      <c r="O11" s="13">
        <f t="shared" ref="O11" si="31">O10+1500</f>
        <v>11500</v>
      </c>
      <c r="P11" s="13">
        <f t="shared" ref="P11" si="32">P10+1500</f>
        <v>14900</v>
      </c>
      <c r="Q11" s="13">
        <f t="shared" ref="Q11" si="33">Q10+1500</f>
        <v>15500</v>
      </c>
      <c r="R11" s="13">
        <f t="shared" ref="R11" si="34">R10+1500</f>
        <v>16800</v>
      </c>
      <c r="S11" s="13">
        <f t="shared" ref="S11:Z11" si="35">S10+1500</f>
        <v>13400</v>
      </c>
      <c r="T11" s="13">
        <f t="shared" si="35"/>
        <v>14400</v>
      </c>
      <c r="U11" s="13">
        <f t="shared" si="35"/>
        <v>14900</v>
      </c>
      <c r="V11" s="13">
        <f t="shared" si="35"/>
        <v>14400</v>
      </c>
      <c r="W11" s="13">
        <f t="shared" si="35"/>
        <v>15500</v>
      </c>
      <c r="X11" s="13">
        <f t="shared" ref="X11" si="36">X10+1500</f>
        <v>15500</v>
      </c>
      <c r="Y11" s="13">
        <f t="shared" si="35"/>
        <v>14400</v>
      </c>
      <c r="Z11" s="13">
        <f t="shared" si="35"/>
        <v>14900</v>
      </c>
      <c r="AA11" s="13">
        <f t="shared" ref="AA11" si="37">AA10+1500</f>
        <v>14900</v>
      </c>
      <c r="AB11" s="13">
        <f t="shared" ref="AB11:AD11" si="38">AB10+1500</f>
        <v>15500</v>
      </c>
      <c r="AC11" s="13">
        <f t="shared" si="38"/>
        <v>15500</v>
      </c>
      <c r="AD11" s="13">
        <f t="shared" si="38"/>
        <v>15900</v>
      </c>
      <c r="AE11" s="13">
        <f t="shared" ref="AE11:AF11" si="39">AE10+1500</f>
        <v>15500</v>
      </c>
      <c r="AF11" s="13">
        <f t="shared" si="39"/>
        <v>13400</v>
      </c>
      <c r="AG11" s="13">
        <f t="shared" ref="AG11:AH11" si="40">AG10+1500</f>
        <v>14900</v>
      </c>
      <c r="AH11" s="13">
        <f t="shared" si="40"/>
        <v>12900</v>
      </c>
      <c r="AI11" s="13">
        <f t="shared" ref="AI11:AJ11" si="41">AI10+1500</f>
        <v>11500</v>
      </c>
      <c r="AJ11" s="13">
        <f t="shared" si="41"/>
        <v>12400</v>
      </c>
      <c r="AK11" s="13">
        <f t="shared" ref="AK11:AM11" si="42">AK10+1500</f>
        <v>12700</v>
      </c>
      <c r="AL11" s="13">
        <f t="shared" si="42"/>
        <v>12400</v>
      </c>
      <c r="AM11" s="13">
        <f t="shared" si="42"/>
        <v>11000</v>
      </c>
    </row>
    <row r="12" spans="1:39" s="15" customFormat="1" ht="12" customHeight="1" x14ac:dyDescent="0.2">
      <c r="A12" s="13" t="s">
        <v>439</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row>
    <row r="13" spans="1:39" s="15" customFormat="1" ht="12" customHeight="1" x14ac:dyDescent="0.2">
      <c r="A13" s="4">
        <v>1</v>
      </c>
      <c r="B13" s="13">
        <f>B7+7500</f>
        <v>14500</v>
      </c>
      <c r="C13" s="13">
        <f>C7+7500</f>
        <v>16900</v>
      </c>
      <c r="D13" s="13">
        <f>D7+7500</f>
        <v>16900</v>
      </c>
      <c r="E13" s="13">
        <f t="shared" ref="E13:M13" si="43">E7+7500</f>
        <v>15000</v>
      </c>
      <c r="F13" s="13">
        <f t="shared" si="43"/>
        <v>15500</v>
      </c>
      <c r="G13" s="13">
        <f t="shared" si="43"/>
        <v>14500</v>
      </c>
      <c r="H13" s="13">
        <f t="shared" ref="H13" si="44">H7+7500</f>
        <v>15000</v>
      </c>
      <c r="I13" s="13">
        <f t="shared" ref="I13" si="45">I7+7500</f>
        <v>17400</v>
      </c>
      <c r="J13" s="13">
        <f t="shared" si="43"/>
        <v>17400</v>
      </c>
      <c r="K13" s="13">
        <f t="shared" si="43"/>
        <v>17400</v>
      </c>
      <c r="L13" s="13">
        <f t="shared" si="43"/>
        <v>15200</v>
      </c>
      <c r="M13" s="13">
        <f t="shared" si="43"/>
        <v>16400</v>
      </c>
      <c r="N13" s="13">
        <f t="shared" ref="N13:AB13" si="46">N7+7500</f>
        <v>15900</v>
      </c>
      <c r="O13" s="13">
        <f t="shared" si="46"/>
        <v>15500</v>
      </c>
      <c r="P13" s="13">
        <f t="shared" si="46"/>
        <v>18900</v>
      </c>
      <c r="Q13" s="13">
        <f t="shared" si="46"/>
        <v>19500</v>
      </c>
      <c r="R13" s="13">
        <f t="shared" si="46"/>
        <v>20800</v>
      </c>
      <c r="S13" s="13">
        <f t="shared" si="46"/>
        <v>17400</v>
      </c>
      <c r="T13" s="13">
        <f t="shared" ref="T13:Z13" si="47">T7+7500</f>
        <v>18400</v>
      </c>
      <c r="U13" s="13">
        <f t="shared" si="47"/>
        <v>18900</v>
      </c>
      <c r="V13" s="13">
        <f t="shared" si="47"/>
        <v>18400</v>
      </c>
      <c r="W13" s="13">
        <f t="shared" si="47"/>
        <v>19500</v>
      </c>
      <c r="X13" s="13">
        <f t="shared" ref="X13" si="48">X7+7500</f>
        <v>19500</v>
      </c>
      <c r="Y13" s="13">
        <f t="shared" si="47"/>
        <v>18400</v>
      </c>
      <c r="Z13" s="13">
        <f t="shared" si="47"/>
        <v>18900</v>
      </c>
      <c r="AA13" s="13">
        <f t="shared" si="46"/>
        <v>18900</v>
      </c>
      <c r="AB13" s="13">
        <f t="shared" si="46"/>
        <v>19500</v>
      </c>
      <c r="AC13" s="13">
        <f t="shared" ref="AC13:AD13" si="49">AC7+7500</f>
        <v>19500</v>
      </c>
      <c r="AD13" s="13">
        <f t="shared" si="49"/>
        <v>19900</v>
      </c>
      <c r="AE13" s="13">
        <f t="shared" ref="AE13:AG13" si="50">AE7+7500</f>
        <v>19500</v>
      </c>
      <c r="AF13" s="13">
        <f t="shared" ref="AF13" si="51">AF7+7500</f>
        <v>17400</v>
      </c>
      <c r="AG13" s="13">
        <f t="shared" si="50"/>
        <v>18900</v>
      </c>
      <c r="AH13" s="13">
        <f t="shared" ref="AH13" si="52">AH7+7500</f>
        <v>16900</v>
      </c>
      <c r="AI13" s="13">
        <f>AI7+6500</f>
        <v>15000</v>
      </c>
      <c r="AJ13" s="13">
        <f t="shared" ref="AJ13:AM13" si="53">AJ7+6500</f>
        <v>15900</v>
      </c>
      <c r="AK13" s="13">
        <f t="shared" si="53"/>
        <v>16200</v>
      </c>
      <c r="AL13" s="13">
        <f t="shared" si="53"/>
        <v>15900</v>
      </c>
      <c r="AM13" s="13">
        <f t="shared" si="53"/>
        <v>14500</v>
      </c>
    </row>
    <row r="14" spans="1:39" s="15" customFormat="1" ht="12" customHeight="1" x14ac:dyDescent="0.2">
      <c r="A14" s="4">
        <v>2</v>
      </c>
      <c r="B14" s="13">
        <f>B13+1500</f>
        <v>16000</v>
      </c>
      <c r="C14" s="13">
        <f>C13+1500</f>
        <v>18400</v>
      </c>
      <c r="D14" s="13">
        <f>D13+1500</f>
        <v>18400</v>
      </c>
      <c r="E14" s="13">
        <f t="shared" ref="E14:M14" si="54">E13+1500</f>
        <v>16500</v>
      </c>
      <c r="F14" s="13">
        <f t="shared" si="54"/>
        <v>17000</v>
      </c>
      <c r="G14" s="13">
        <f t="shared" si="54"/>
        <v>16000</v>
      </c>
      <c r="H14" s="13">
        <f t="shared" ref="H14" si="55">H13+1500</f>
        <v>16500</v>
      </c>
      <c r="I14" s="13">
        <f t="shared" ref="I14" si="56">I13+1500</f>
        <v>18900</v>
      </c>
      <c r="J14" s="13">
        <f t="shared" si="54"/>
        <v>18900</v>
      </c>
      <c r="K14" s="13">
        <f t="shared" si="54"/>
        <v>18900</v>
      </c>
      <c r="L14" s="13">
        <f t="shared" si="54"/>
        <v>16700</v>
      </c>
      <c r="M14" s="13">
        <f t="shared" si="54"/>
        <v>17900</v>
      </c>
      <c r="N14" s="13">
        <f t="shared" ref="N14" si="57">N13+1500</f>
        <v>17400</v>
      </c>
      <c r="O14" s="13">
        <f t="shared" ref="O14" si="58">O13+1500</f>
        <v>17000</v>
      </c>
      <c r="P14" s="13">
        <f t="shared" ref="P14" si="59">P13+1500</f>
        <v>20400</v>
      </c>
      <c r="Q14" s="13">
        <f t="shared" ref="Q14" si="60">Q13+1500</f>
        <v>21000</v>
      </c>
      <c r="R14" s="13">
        <f t="shared" ref="R14" si="61">R13+1500</f>
        <v>22300</v>
      </c>
      <c r="S14" s="13">
        <f t="shared" ref="S14:Z14" si="62">S13+1500</f>
        <v>18900</v>
      </c>
      <c r="T14" s="13">
        <f t="shared" si="62"/>
        <v>19900</v>
      </c>
      <c r="U14" s="13">
        <f t="shared" si="62"/>
        <v>20400</v>
      </c>
      <c r="V14" s="13">
        <f t="shared" si="62"/>
        <v>19900</v>
      </c>
      <c r="W14" s="13">
        <f t="shared" si="62"/>
        <v>21000</v>
      </c>
      <c r="X14" s="13">
        <f t="shared" ref="X14" si="63">X13+1500</f>
        <v>21000</v>
      </c>
      <c r="Y14" s="13">
        <f t="shared" si="62"/>
        <v>19900</v>
      </c>
      <c r="Z14" s="13">
        <f t="shared" si="62"/>
        <v>20400</v>
      </c>
      <c r="AA14" s="13">
        <f t="shared" ref="AA14" si="64">AA13+1500</f>
        <v>20400</v>
      </c>
      <c r="AB14" s="13">
        <f t="shared" ref="AB14:AD14" si="65">AB13+1500</f>
        <v>21000</v>
      </c>
      <c r="AC14" s="13">
        <f t="shared" si="65"/>
        <v>21000</v>
      </c>
      <c r="AD14" s="13">
        <f t="shared" si="65"/>
        <v>21400</v>
      </c>
      <c r="AE14" s="13">
        <f t="shared" ref="AE14:AF14" si="66">AE13+1500</f>
        <v>21000</v>
      </c>
      <c r="AF14" s="13">
        <f t="shared" si="66"/>
        <v>18900</v>
      </c>
      <c r="AG14" s="13">
        <f t="shared" ref="AG14:AH14" si="67">AG13+1500</f>
        <v>20400</v>
      </c>
      <c r="AH14" s="13">
        <f t="shared" si="67"/>
        <v>18400</v>
      </c>
      <c r="AI14" s="13">
        <f t="shared" ref="AI14:AJ14" si="68">AI13+1500</f>
        <v>16500</v>
      </c>
      <c r="AJ14" s="13">
        <f t="shared" si="68"/>
        <v>17400</v>
      </c>
      <c r="AK14" s="13">
        <f t="shared" ref="AK14:AM14" si="69">AK13+1500</f>
        <v>17700</v>
      </c>
      <c r="AL14" s="13">
        <f t="shared" si="69"/>
        <v>17400</v>
      </c>
      <c r="AM14" s="13">
        <f t="shared" si="69"/>
        <v>16000</v>
      </c>
    </row>
    <row r="15" spans="1:39" s="15" customFormat="1" ht="12" customHeight="1" x14ac:dyDescent="0.2">
      <c r="A15" s="13" t="s">
        <v>327</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row>
    <row r="16" spans="1:39" s="15" customFormat="1" ht="12" customHeight="1" x14ac:dyDescent="0.2">
      <c r="A16" s="4">
        <v>1</v>
      </c>
      <c r="B16" s="13">
        <f>B7+9500</f>
        <v>16500</v>
      </c>
      <c r="C16" s="13">
        <f>C7+9500</f>
        <v>18900</v>
      </c>
      <c r="D16" s="13">
        <f>D7+9500</f>
        <v>18900</v>
      </c>
      <c r="E16" s="13">
        <f t="shared" ref="E16:M16" si="70">E7+9500</f>
        <v>17000</v>
      </c>
      <c r="F16" s="13">
        <f t="shared" si="70"/>
        <v>17500</v>
      </c>
      <c r="G16" s="13">
        <f t="shared" si="70"/>
        <v>16500</v>
      </c>
      <c r="H16" s="13">
        <f t="shared" ref="H16" si="71">H7+9500</f>
        <v>17000</v>
      </c>
      <c r="I16" s="13">
        <f t="shared" ref="I16" si="72">I7+9500</f>
        <v>19400</v>
      </c>
      <c r="J16" s="13">
        <f t="shared" si="70"/>
        <v>19400</v>
      </c>
      <c r="K16" s="13">
        <f t="shared" si="70"/>
        <v>19400</v>
      </c>
      <c r="L16" s="13">
        <f t="shared" si="70"/>
        <v>17200</v>
      </c>
      <c r="M16" s="13">
        <f t="shared" si="70"/>
        <v>18400</v>
      </c>
      <c r="N16" s="13">
        <f t="shared" ref="N16:AB16" si="73">N7+9500</f>
        <v>17900</v>
      </c>
      <c r="O16" s="13">
        <f t="shared" si="73"/>
        <v>17500</v>
      </c>
      <c r="P16" s="13">
        <f t="shared" si="73"/>
        <v>20900</v>
      </c>
      <c r="Q16" s="13">
        <f t="shared" si="73"/>
        <v>21500</v>
      </c>
      <c r="R16" s="13">
        <f t="shared" si="73"/>
        <v>22800</v>
      </c>
      <c r="S16" s="13">
        <f t="shared" si="73"/>
        <v>19400</v>
      </c>
      <c r="T16" s="13">
        <f t="shared" ref="T16:Z16" si="74">T7+9500</f>
        <v>20400</v>
      </c>
      <c r="U16" s="13">
        <f t="shared" si="74"/>
        <v>20900</v>
      </c>
      <c r="V16" s="13">
        <f t="shared" si="74"/>
        <v>20400</v>
      </c>
      <c r="W16" s="13">
        <f t="shared" si="74"/>
        <v>21500</v>
      </c>
      <c r="X16" s="13">
        <f t="shared" ref="X16" si="75">X7+9500</f>
        <v>21500</v>
      </c>
      <c r="Y16" s="13">
        <f t="shared" si="74"/>
        <v>20400</v>
      </c>
      <c r="Z16" s="13">
        <f t="shared" si="74"/>
        <v>20900</v>
      </c>
      <c r="AA16" s="13">
        <f t="shared" si="73"/>
        <v>20900</v>
      </c>
      <c r="AB16" s="13">
        <f t="shared" si="73"/>
        <v>21500</v>
      </c>
      <c r="AC16" s="13">
        <f t="shared" ref="AC16:AD16" si="76">AC7+9500</f>
        <v>21500</v>
      </c>
      <c r="AD16" s="13">
        <f t="shared" si="76"/>
        <v>21900</v>
      </c>
      <c r="AE16" s="13">
        <f t="shared" ref="AE16:AG16" si="77">AE7+9500</f>
        <v>21500</v>
      </c>
      <c r="AF16" s="13">
        <f t="shared" ref="AF16" si="78">AF7+9500</f>
        <v>19400</v>
      </c>
      <c r="AG16" s="13">
        <f t="shared" si="77"/>
        <v>20900</v>
      </c>
      <c r="AH16" s="13">
        <f t="shared" ref="AH16" si="79">AH7+9500</f>
        <v>18900</v>
      </c>
      <c r="AI16" s="13">
        <f>AI7+8500</f>
        <v>17000</v>
      </c>
      <c r="AJ16" s="13">
        <f t="shared" ref="AJ16:AM16" si="80">AJ7+8500</f>
        <v>17900</v>
      </c>
      <c r="AK16" s="13">
        <f t="shared" si="80"/>
        <v>18200</v>
      </c>
      <c r="AL16" s="13">
        <f t="shared" si="80"/>
        <v>17900</v>
      </c>
      <c r="AM16" s="13">
        <f t="shared" si="80"/>
        <v>16500</v>
      </c>
    </row>
    <row r="17" spans="1:39" ht="13.5" customHeight="1" x14ac:dyDescent="0.25">
      <c r="A17" s="278">
        <v>2</v>
      </c>
      <c r="B17" s="13">
        <f>B16+1500</f>
        <v>18000</v>
      </c>
      <c r="C17" s="13">
        <f>C16+1500</f>
        <v>20400</v>
      </c>
      <c r="D17" s="13">
        <f>D16+1500</f>
        <v>20400</v>
      </c>
      <c r="E17" s="13">
        <f t="shared" ref="E17:M17" si="81">E16+1500</f>
        <v>18500</v>
      </c>
      <c r="F17" s="13">
        <f t="shared" si="81"/>
        <v>19000</v>
      </c>
      <c r="G17" s="13">
        <f t="shared" si="81"/>
        <v>18000</v>
      </c>
      <c r="H17" s="13">
        <f t="shared" ref="H17" si="82">H16+1500</f>
        <v>18500</v>
      </c>
      <c r="I17" s="13">
        <f t="shared" ref="I17" si="83">I16+1500</f>
        <v>20900</v>
      </c>
      <c r="J17" s="13">
        <f t="shared" si="81"/>
        <v>20900</v>
      </c>
      <c r="K17" s="13">
        <f t="shared" si="81"/>
        <v>20900</v>
      </c>
      <c r="L17" s="13">
        <f t="shared" si="81"/>
        <v>18700</v>
      </c>
      <c r="M17" s="13">
        <f t="shared" si="81"/>
        <v>19900</v>
      </c>
      <c r="N17" s="13">
        <f t="shared" ref="N17" si="84">N16+1500</f>
        <v>19400</v>
      </c>
      <c r="O17" s="13">
        <f t="shared" ref="O17" si="85">O16+1500</f>
        <v>19000</v>
      </c>
      <c r="P17" s="13">
        <f t="shared" ref="P17" si="86">P16+1500</f>
        <v>22400</v>
      </c>
      <c r="Q17" s="13">
        <f t="shared" ref="Q17" si="87">Q16+1500</f>
        <v>23000</v>
      </c>
      <c r="R17" s="13">
        <f t="shared" ref="R17" si="88">R16+1500</f>
        <v>24300</v>
      </c>
      <c r="S17" s="13">
        <f t="shared" ref="S17:Z17" si="89">S16+1500</f>
        <v>20900</v>
      </c>
      <c r="T17" s="13">
        <f t="shared" si="89"/>
        <v>21900</v>
      </c>
      <c r="U17" s="13">
        <f t="shared" si="89"/>
        <v>22400</v>
      </c>
      <c r="V17" s="13">
        <f t="shared" si="89"/>
        <v>21900</v>
      </c>
      <c r="W17" s="13">
        <f t="shared" si="89"/>
        <v>23000</v>
      </c>
      <c r="X17" s="13">
        <f t="shared" ref="X17" si="90">X16+1500</f>
        <v>23000</v>
      </c>
      <c r="Y17" s="13">
        <f t="shared" si="89"/>
        <v>21900</v>
      </c>
      <c r="Z17" s="13">
        <f t="shared" si="89"/>
        <v>22400</v>
      </c>
      <c r="AA17" s="13">
        <f t="shared" ref="AA17" si="91">AA16+1500</f>
        <v>22400</v>
      </c>
      <c r="AB17" s="13">
        <f t="shared" ref="AB17:AD17" si="92">AB16+1500</f>
        <v>23000</v>
      </c>
      <c r="AC17" s="13">
        <f t="shared" si="92"/>
        <v>23000</v>
      </c>
      <c r="AD17" s="13">
        <f t="shared" si="92"/>
        <v>23400</v>
      </c>
      <c r="AE17" s="13">
        <f t="shared" ref="AE17:AF17" si="93">AE16+1500</f>
        <v>23000</v>
      </c>
      <c r="AF17" s="13">
        <f t="shared" si="93"/>
        <v>20900</v>
      </c>
      <c r="AG17" s="13">
        <f t="shared" ref="AG17:AH17" si="94">AG16+1500</f>
        <v>22400</v>
      </c>
      <c r="AH17" s="13">
        <f t="shared" si="94"/>
        <v>20400</v>
      </c>
      <c r="AI17" s="13">
        <f t="shared" ref="AI17:AJ17" si="95">AI16+1500</f>
        <v>18500</v>
      </c>
      <c r="AJ17" s="13">
        <f t="shared" si="95"/>
        <v>19400</v>
      </c>
      <c r="AK17" s="13">
        <f t="shared" ref="AK17:AM17" si="96">AK16+1500</f>
        <v>19700</v>
      </c>
      <c r="AL17" s="13">
        <f t="shared" si="96"/>
        <v>19400</v>
      </c>
      <c r="AM17" s="13">
        <f t="shared" si="96"/>
        <v>18000</v>
      </c>
    </row>
    <row r="18" spans="1:39" s="141" customFormat="1" ht="13.5" customHeight="1" x14ac:dyDescent="0.25">
      <c r="A18" s="279" t="s">
        <v>377</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row>
    <row r="19" spans="1:39" ht="13.5" customHeight="1" x14ac:dyDescent="0.25">
      <c r="A19" s="281">
        <v>1</v>
      </c>
      <c r="B19" s="13">
        <f t="shared" ref="B19:C19" si="97">B7+18000</f>
        <v>25000</v>
      </c>
      <c r="C19" s="13">
        <f t="shared" si="97"/>
        <v>27400</v>
      </c>
      <c r="D19" s="13">
        <f t="shared" ref="D19" si="98">D7+18000</f>
        <v>27400</v>
      </c>
      <c r="E19" s="13">
        <f t="shared" ref="E19:M19" si="99">E7+18000</f>
        <v>25500</v>
      </c>
      <c r="F19" s="13">
        <f t="shared" si="99"/>
        <v>26000</v>
      </c>
      <c r="G19" s="13">
        <f t="shared" si="99"/>
        <v>25000</v>
      </c>
      <c r="H19" s="13">
        <f t="shared" ref="H19" si="100">H7+18000</f>
        <v>25500</v>
      </c>
      <c r="I19" s="13">
        <f t="shared" ref="I19" si="101">I7+18000</f>
        <v>27900</v>
      </c>
      <c r="J19" s="13">
        <f t="shared" si="99"/>
        <v>27900</v>
      </c>
      <c r="K19" s="13">
        <f t="shared" si="99"/>
        <v>27900</v>
      </c>
      <c r="L19" s="13">
        <f t="shared" si="99"/>
        <v>25700</v>
      </c>
      <c r="M19" s="13">
        <f t="shared" si="99"/>
        <v>26900</v>
      </c>
      <c r="N19" s="13">
        <f t="shared" ref="N19:AB19" si="102">N7+18000</f>
        <v>26400</v>
      </c>
      <c r="O19" s="13">
        <f t="shared" si="102"/>
        <v>26000</v>
      </c>
      <c r="P19" s="13">
        <f t="shared" si="102"/>
        <v>29400</v>
      </c>
      <c r="Q19" s="13">
        <f t="shared" si="102"/>
        <v>30000</v>
      </c>
      <c r="R19" s="13">
        <f t="shared" si="102"/>
        <v>31300</v>
      </c>
      <c r="S19" s="13">
        <f t="shared" si="102"/>
        <v>27900</v>
      </c>
      <c r="T19" s="13">
        <f t="shared" ref="T19:Z19" si="103">T7+18000</f>
        <v>28900</v>
      </c>
      <c r="U19" s="13">
        <f t="shared" si="103"/>
        <v>29400</v>
      </c>
      <c r="V19" s="13">
        <f t="shared" si="103"/>
        <v>28900</v>
      </c>
      <c r="W19" s="13">
        <f t="shared" si="103"/>
        <v>30000</v>
      </c>
      <c r="X19" s="13">
        <f t="shared" ref="X19" si="104">X7+18000</f>
        <v>30000</v>
      </c>
      <c r="Y19" s="13">
        <f t="shared" si="103"/>
        <v>28900</v>
      </c>
      <c r="Z19" s="13">
        <f t="shared" si="103"/>
        <v>29400</v>
      </c>
      <c r="AA19" s="13">
        <f t="shared" si="102"/>
        <v>29400</v>
      </c>
      <c r="AB19" s="13">
        <f t="shared" si="102"/>
        <v>30000</v>
      </c>
      <c r="AC19" s="13">
        <f t="shared" ref="AC19:AD19" si="105">AC7+18000</f>
        <v>30000</v>
      </c>
      <c r="AD19" s="13">
        <f t="shared" si="105"/>
        <v>30400</v>
      </c>
      <c r="AE19" s="13">
        <f t="shared" ref="AE19:AG19" si="106">AE7+18000</f>
        <v>30000</v>
      </c>
      <c r="AF19" s="13">
        <f t="shared" ref="AF19" si="107">AF7+18000</f>
        <v>27900</v>
      </c>
      <c r="AG19" s="13">
        <f t="shared" si="106"/>
        <v>29400</v>
      </c>
      <c r="AH19" s="13">
        <f t="shared" ref="AH19" si="108">AH7+18000</f>
        <v>27400</v>
      </c>
      <c r="AI19" s="13">
        <f>AI7+15000</f>
        <v>23500</v>
      </c>
      <c r="AJ19" s="13">
        <f t="shared" ref="AJ19:AM19" si="109">AJ7+15000</f>
        <v>24400</v>
      </c>
      <c r="AK19" s="13">
        <f t="shared" si="109"/>
        <v>24700</v>
      </c>
      <c r="AL19" s="13">
        <f t="shared" si="109"/>
        <v>24400</v>
      </c>
      <c r="AM19" s="13">
        <f t="shared" si="109"/>
        <v>23000</v>
      </c>
    </row>
    <row r="20" spans="1:39" ht="13.5" customHeight="1" x14ac:dyDescent="0.25">
      <c r="A20" s="281">
        <v>2</v>
      </c>
      <c r="B20" s="13">
        <f t="shared" ref="B20:C20" si="110">B19</f>
        <v>25000</v>
      </c>
      <c r="C20" s="13">
        <f t="shared" si="110"/>
        <v>27400</v>
      </c>
      <c r="D20" s="13">
        <f t="shared" ref="D20" si="111">D19</f>
        <v>27400</v>
      </c>
      <c r="E20" s="13">
        <f t="shared" ref="E20:M20" si="112">E19</f>
        <v>25500</v>
      </c>
      <c r="F20" s="13">
        <f t="shared" si="112"/>
        <v>26000</v>
      </c>
      <c r="G20" s="13">
        <f t="shared" si="112"/>
        <v>25000</v>
      </c>
      <c r="H20" s="13">
        <f t="shared" ref="H20" si="113">H19</f>
        <v>25500</v>
      </c>
      <c r="I20" s="13">
        <f t="shared" ref="I20" si="114">I19</f>
        <v>27900</v>
      </c>
      <c r="J20" s="13">
        <f t="shared" si="112"/>
        <v>27900</v>
      </c>
      <c r="K20" s="13">
        <f t="shared" si="112"/>
        <v>27900</v>
      </c>
      <c r="L20" s="13">
        <f t="shared" si="112"/>
        <v>25700</v>
      </c>
      <c r="M20" s="13">
        <f t="shared" si="112"/>
        <v>26900</v>
      </c>
      <c r="N20" s="13">
        <f t="shared" ref="N20:AB20" si="115">N19</f>
        <v>26400</v>
      </c>
      <c r="O20" s="13">
        <f t="shared" si="115"/>
        <v>26000</v>
      </c>
      <c r="P20" s="13">
        <f t="shared" si="115"/>
        <v>29400</v>
      </c>
      <c r="Q20" s="13">
        <f t="shared" si="115"/>
        <v>30000</v>
      </c>
      <c r="R20" s="13">
        <f t="shared" si="115"/>
        <v>31300</v>
      </c>
      <c r="S20" s="13">
        <f t="shared" si="115"/>
        <v>27900</v>
      </c>
      <c r="T20" s="13">
        <f t="shared" ref="T20:Z20" si="116">T19</f>
        <v>28900</v>
      </c>
      <c r="U20" s="13">
        <f t="shared" si="116"/>
        <v>29400</v>
      </c>
      <c r="V20" s="13">
        <f t="shared" si="116"/>
        <v>28900</v>
      </c>
      <c r="W20" s="13">
        <f t="shared" si="116"/>
        <v>30000</v>
      </c>
      <c r="X20" s="13">
        <f t="shared" ref="X20" si="117">X19</f>
        <v>30000</v>
      </c>
      <c r="Y20" s="13">
        <f t="shared" si="116"/>
        <v>28900</v>
      </c>
      <c r="Z20" s="13">
        <f t="shared" si="116"/>
        <v>29400</v>
      </c>
      <c r="AA20" s="13">
        <f t="shared" si="115"/>
        <v>29400</v>
      </c>
      <c r="AB20" s="13">
        <f t="shared" si="115"/>
        <v>30000</v>
      </c>
      <c r="AC20" s="13">
        <f t="shared" ref="AC20:AD20" si="118">AC19</f>
        <v>30000</v>
      </c>
      <c r="AD20" s="13">
        <f t="shared" si="118"/>
        <v>30400</v>
      </c>
      <c r="AE20" s="13">
        <f t="shared" ref="AE20:AG20" si="119">AE19</f>
        <v>30000</v>
      </c>
      <c r="AF20" s="13">
        <f t="shared" ref="AF20" si="120">AF19</f>
        <v>27900</v>
      </c>
      <c r="AG20" s="13">
        <f t="shared" si="119"/>
        <v>29400</v>
      </c>
      <c r="AH20" s="13">
        <f t="shared" ref="AH20:AI20" si="121">AH19</f>
        <v>27400</v>
      </c>
      <c r="AI20" s="13">
        <f t="shared" si="121"/>
        <v>23500</v>
      </c>
      <c r="AJ20" s="13">
        <f t="shared" ref="AJ20:AM20" si="122">AJ19</f>
        <v>24400</v>
      </c>
      <c r="AK20" s="13">
        <f t="shared" si="122"/>
        <v>24700</v>
      </c>
      <c r="AL20" s="13">
        <f t="shared" si="122"/>
        <v>24400</v>
      </c>
      <c r="AM20" s="13">
        <f t="shared" si="122"/>
        <v>23000</v>
      </c>
    </row>
    <row r="21" spans="1:39" ht="13.5" customHeight="1" x14ac:dyDescent="0.25">
      <c r="A21" s="278">
        <v>3</v>
      </c>
      <c r="B21" s="13">
        <f t="shared" ref="B21:C21" si="123">B19</f>
        <v>25000</v>
      </c>
      <c r="C21" s="13">
        <f t="shared" si="123"/>
        <v>27400</v>
      </c>
      <c r="D21" s="13">
        <f t="shared" ref="D21" si="124">D19</f>
        <v>27400</v>
      </c>
      <c r="E21" s="13">
        <f t="shared" ref="E21:M21" si="125">E19</f>
        <v>25500</v>
      </c>
      <c r="F21" s="13">
        <f t="shared" si="125"/>
        <v>26000</v>
      </c>
      <c r="G21" s="13">
        <f t="shared" si="125"/>
        <v>25000</v>
      </c>
      <c r="H21" s="13">
        <f t="shared" ref="H21" si="126">H19</f>
        <v>25500</v>
      </c>
      <c r="I21" s="13">
        <f t="shared" ref="I21" si="127">I19</f>
        <v>27900</v>
      </c>
      <c r="J21" s="13">
        <f t="shared" si="125"/>
        <v>27900</v>
      </c>
      <c r="K21" s="13">
        <f t="shared" si="125"/>
        <v>27900</v>
      </c>
      <c r="L21" s="13">
        <f t="shared" si="125"/>
        <v>25700</v>
      </c>
      <c r="M21" s="13">
        <f t="shared" si="125"/>
        <v>26900</v>
      </c>
      <c r="N21" s="13">
        <f t="shared" ref="N21:AB21" si="128">N19</f>
        <v>26400</v>
      </c>
      <c r="O21" s="13">
        <f t="shared" si="128"/>
        <v>26000</v>
      </c>
      <c r="P21" s="13">
        <f t="shared" si="128"/>
        <v>29400</v>
      </c>
      <c r="Q21" s="13">
        <f t="shared" si="128"/>
        <v>30000</v>
      </c>
      <c r="R21" s="13">
        <f t="shared" si="128"/>
        <v>31300</v>
      </c>
      <c r="S21" s="13">
        <f t="shared" si="128"/>
        <v>27900</v>
      </c>
      <c r="T21" s="13">
        <f t="shared" ref="T21:Z21" si="129">T19</f>
        <v>28900</v>
      </c>
      <c r="U21" s="13">
        <f t="shared" si="129"/>
        <v>29400</v>
      </c>
      <c r="V21" s="13">
        <f t="shared" si="129"/>
        <v>28900</v>
      </c>
      <c r="W21" s="13">
        <f t="shared" si="129"/>
        <v>30000</v>
      </c>
      <c r="X21" s="13">
        <f t="shared" ref="X21" si="130">X19</f>
        <v>30000</v>
      </c>
      <c r="Y21" s="13">
        <f t="shared" si="129"/>
        <v>28900</v>
      </c>
      <c r="Z21" s="13">
        <f t="shared" si="129"/>
        <v>29400</v>
      </c>
      <c r="AA21" s="13">
        <f t="shared" si="128"/>
        <v>29400</v>
      </c>
      <c r="AB21" s="13">
        <f t="shared" si="128"/>
        <v>30000</v>
      </c>
      <c r="AC21" s="13">
        <f t="shared" ref="AC21:AD21" si="131">AC19</f>
        <v>30000</v>
      </c>
      <c r="AD21" s="13">
        <f t="shared" si="131"/>
        <v>30400</v>
      </c>
      <c r="AE21" s="13">
        <f t="shared" ref="AE21:AG21" si="132">AE19</f>
        <v>30000</v>
      </c>
      <c r="AF21" s="13">
        <f t="shared" ref="AF21" si="133">AF19</f>
        <v>27900</v>
      </c>
      <c r="AG21" s="13">
        <f t="shared" si="132"/>
        <v>29400</v>
      </c>
      <c r="AH21" s="13">
        <f t="shared" ref="AH21:AI21" si="134">AH19</f>
        <v>27400</v>
      </c>
      <c r="AI21" s="13">
        <f t="shared" si="134"/>
        <v>23500</v>
      </c>
      <c r="AJ21" s="13">
        <f t="shared" ref="AJ21:AM21" si="135">AJ19</f>
        <v>24400</v>
      </c>
      <c r="AK21" s="13">
        <f t="shared" si="135"/>
        <v>24700</v>
      </c>
      <c r="AL21" s="13">
        <f t="shared" si="135"/>
        <v>24400</v>
      </c>
      <c r="AM21" s="13">
        <f t="shared" si="135"/>
        <v>23000</v>
      </c>
    </row>
    <row r="22" spans="1:39" ht="13.5" customHeight="1" x14ac:dyDescent="0.25">
      <c r="A22" s="278">
        <v>4</v>
      </c>
      <c r="B22" s="13">
        <f t="shared" ref="B22:C22" si="136">B19</f>
        <v>25000</v>
      </c>
      <c r="C22" s="13">
        <f t="shared" si="136"/>
        <v>27400</v>
      </c>
      <c r="D22" s="13">
        <f t="shared" ref="D22" si="137">D19</f>
        <v>27400</v>
      </c>
      <c r="E22" s="13">
        <f t="shared" ref="E22:M22" si="138">E19</f>
        <v>25500</v>
      </c>
      <c r="F22" s="13">
        <f t="shared" si="138"/>
        <v>26000</v>
      </c>
      <c r="G22" s="13">
        <f t="shared" si="138"/>
        <v>25000</v>
      </c>
      <c r="H22" s="13">
        <f t="shared" ref="H22" si="139">H19</f>
        <v>25500</v>
      </c>
      <c r="I22" s="13">
        <f t="shared" ref="I22" si="140">I19</f>
        <v>27900</v>
      </c>
      <c r="J22" s="13">
        <f t="shared" si="138"/>
        <v>27900</v>
      </c>
      <c r="K22" s="13">
        <f t="shared" si="138"/>
        <v>27900</v>
      </c>
      <c r="L22" s="13">
        <f t="shared" si="138"/>
        <v>25700</v>
      </c>
      <c r="M22" s="13">
        <f t="shared" si="138"/>
        <v>26900</v>
      </c>
      <c r="N22" s="13">
        <f t="shared" ref="N22:AB22" si="141">N19</f>
        <v>26400</v>
      </c>
      <c r="O22" s="13">
        <f t="shared" si="141"/>
        <v>26000</v>
      </c>
      <c r="P22" s="13">
        <f t="shared" si="141"/>
        <v>29400</v>
      </c>
      <c r="Q22" s="13">
        <f t="shared" si="141"/>
        <v>30000</v>
      </c>
      <c r="R22" s="13">
        <f t="shared" si="141"/>
        <v>31300</v>
      </c>
      <c r="S22" s="13">
        <f t="shared" si="141"/>
        <v>27900</v>
      </c>
      <c r="T22" s="13">
        <f t="shared" ref="T22:Z22" si="142">T19</f>
        <v>28900</v>
      </c>
      <c r="U22" s="13">
        <f t="shared" si="142"/>
        <v>29400</v>
      </c>
      <c r="V22" s="13">
        <f t="shared" si="142"/>
        <v>28900</v>
      </c>
      <c r="W22" s="13">
        <f t="shared" si="142"/>
        <v>30000</v>
      </c>
      <c r="X22" s="13">
        <f t="shared" ref="X22" si="143">X19</f>
        <v>30000</v>
      </c>
      <c r="Y22" s="13">
        <f t="shared" si="142"/>
        <v>28900</v>
      </c>
      <c r="Z22" s="13">
        <f t="shared" si="142"/>
        <v>29400</v>
      </c>
      <c r="AA22" s="13">
        <f t="shared" si="141"/>
        <v>29400</v>
      </c>
      <c r="AB22" s="13">
        <f t="shared" si="141"/>
        <v>30000</v>
      </c>
      <c r="AC22" s="13">
        <f t="shared" ref="AC22:AD22" si="144">AC19</f>
        <v>30000</v>
      </c>
      <c r="AD22" s="13">
        <f t="shared" si="144"/>
        <v>30400</v>
      </c>
      <c r="AE22" s="13">
        <f t="shared" ref="AE22:AG22" si="145">AE19</f>
        <v>30000</v>
      </c>
      <c r="AF22" s="13">
        <f t="shared" ref="AF22" si="146">AF19</f>
        <v>27900</v>
      </c>
      <c r="AG22" s="13">
        <f t="shared" si="145"/>
        <v>29400</v>
      </c>
      <c r="AH22" s="13">
        <f t="shared" ref="AH22:AI22" si="147">AH19</f>
        <v>27400</v>
      </c>
      <c r="AI22" s="13">
        <f t="shared" si="147"/>
        <v>23500</v>
      </c>
      <c r="AJ22" s="13">
        <f t="shared" ref="AJ22:AM22" si="148">AJ19</f>
        <v>24400</v>
      </c>
      <c r="AK22" s="13">
        <f t="shared" si="148"/>
        <v>24700</v>
      </c>
      <c r="AL22" s="13">
        <f t="shared" si="148"/>
        <v>24400</v>
      </c>
      <c r="AM22" s="13">
        <f t="shared" si="148"/>
        <v>23000</v>
      </c>
    </row>
    <row r="23" spans="1:39" ht="11.25" customHeight="1" x14ac:dyDescent="0.25">
      <c r="A23" s="274"/>
    </row>
    <row r="25" spans="1:39" s="15" customFormat="1" ht="12.75" customHeight="1" x14ac:dyDescent="0.2">
      <c r="A25" s="96" t="s">
        <v>64</v>
      </c>
    </row>
    <row r="26" spans="1:39" s="15" customFormat="1" ht="12.75" customHeight="1" x14ac:dyDescent="0.2">
      <c r="A26" s="325" t="s">
        <v>329</v>
      </c>
    </row>
    <row r="27" spans="1:39" s="15" customFormat="1" ht="12.75" customHeight="1" x14ac:dyDescent="0.2">
      <c r="A27" s="325"/>
    </row>
    <row r="28" spans="1:39" s="15" customFormat="1" ht="12.75" customHeight="1" x14ac:dyDescent="0.2">
      <c r="A28" s="325"/>
    </row>
    <row r="29" spans="1:39" s="15" customFormat="1" ht="47.25" customHeight="1" x14ac:dyDescent="0.2">
      <c r="A29" s="325"/>
    </row>
    <row r="30" spans="1:39" s="15" customFormat="1" ht="12" x14ac:dyDescent="0.2">
      <c r="A30" s="157"/>
    </row>
    <row r="31" spans="1:39" s="15" customFormat="1" ht="12.75" thickBot="1" x14ac:dyDescent="0.25">
      <c r="A31" s="198" t="s">
        <v>72</v>
      </c>
    </row>
    <row r="32" spans="1:39" s="15" customFormat="1" ht="60.75" thickBot="1" x14ac:dyDescent="0.25">
      <c r="A32" s="275" t="s">
        <v>450</v>
      </c>
    </row>
    <row r="33" spans="1:1" s="15" customFormat="1" ht="12" x14ac:dyDescent="0.2">
      <c r="A33" s="208"/>
    </row>
    <row r="37" spans="1:1" ht="53.45" customHeight="1" x14ac:dyDescent="0.25"/>
    <row r="38" spans="1:1" ht="70.150000000000006" customHeight="1" x14ac:dyDescent="0.25"/>
    <row r="39" spans="1:1" ht="57" customHeight="1" x14ac:dyDescent="0.25"/>
  </sheetData>
  <mergeCells count="1">
    <mergeCell ref="A26:A29"/>
  </mergeCells>
  <pageMargins left="0.7" right="0.7" top="0.75" bottom="0.75" header="0.3" footer="0.3"/>
  <pageSetup paperSize="9" orientation="portrait" horizontalDpi="4294967295" verticalDpi="4294967295" r:id="rId1"/>
  <ignoredErrors>
    <ignoredError sqref="C10:C11 C13:C14 C16:C17 C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47" t="s">
        <v>15</v>
      </c>
      <c r="B50" s="347"/>
    </row>
    <row r="51" spans="1:2" s="2" customFormat="1" ht="12.75" customHeight="1" x14ac:dyDescent="0.2">
      <c r="A51" s="341" t="s">
        <v>24</v>
      </c>
      <c r="B51" s="342"/>
    </row>
    <row r="52" spans="1:2" s="2" customFormat="1" ht="12.75" x14ac:dyDescent="0.2">
      <c r="A52" s="343"/>
      <c r="B52" s="344"/>
    </row>
    <row r="53" spans="1:2" s="2" customFormat="1" ht="12.75" x14ac:dyDescent="0.2">
      <c r="A53" s="343"/>
      <c r="B53" s="344"/>
    </row>
    <row r="54" spans="1:2" s="2" customFormat="1" ht="12.75" x14ac:dyDescent="0.2">
      <c r="A54" s="343"/>
      <c r="B54" s="344"/>
    </row>
    <row r="55" spans="1:2" s="2" customFormat="1" ht="12.75" x14ac:dyDescent="0.2">
      <c r="A55" s="343"/>
      <c r="B55" s="344"/>
    </row>
    <row r="56" spans="1:2" s="2" customFormat="1" ht="13.5" thickBot="1" x14ac:dyDescent="0.25">
      <c r="A56" s="345"/>
      <c r="B56" s="346"/>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48" t="s">
        <v>31</v>
      </c>
    </row>
    <row r="40" spans="1:1" customFormat="1" x14ac:dyDescent="0.25">
      <c r="A40" s="349"/>
    </row>
    <row r="41" spans="1:1" customFormat="1" x14ac:dyDescent="0.25">
      <c r="A41" s="349"/>
    </row>
    <row r="42" spans="1:1" customFormat="1" x14ac:dyDescent="0.25">
      <c r="A42" s="349"/>
    </row>
    <row r="43" spans="1:1" customFormat="1" x14ac:dyDescent="0.25">
      <c r="A43" s="349"/>
    </row>
    <row r="44" spans="1:1" customFormat="1" x14ac:dyDescent="0.25">
      <c r="A44" s="349"/>
    </row>
    <row r="45" spans="1:1" customFormat="1" x14ac:dyDescent="0.25">
      <c r="A45" s="349"/>
    </row>
    <row r="46" spans="1:1" customFormat="1" x14ac:dyDescent="0.25">
      <c r="A46" s="349"/>
    </row>
    <row r="47" spans="1:1" customFormat="1" x14ac:dyDescent="0.25">
      <c r="A47" s="349"/>
    </row>
    <row r="48" spans="1:1" customFormat="1" x14ac:dyDescent="0.25">
      <c r="A48" s="349"/>
    </row>
    <row r="49" spans="1:1" customFormat="1" x14ac:dyDescent="0.25">
      <c r="A49" s="349"/>
    </row>
    <row r="50" spans="1:1" customFormat="1" x14ac:dyDescent="0.25">
      <c r="A50" s="349"/>
    </row>
    <row r="51" spans="1:1" customFormat="1" x14ac:dyDescent="0.25">
      <c r="A51" s="349"/>
    </row>
    <row r="52" spans="1:1" customFormat="1" x14ac:dyDescent="0.25">
      <c r="A52" s="349"/>
    </row>
    <row r="53" spans="1:1" customFormat="1" x14ac:dyDescent="0.25">
      <c r="A53" s="349"/>
    </row>
  </sheetData>
  <mergeCells count="1">
    <mergeCell ref="A39:A53"/>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33" t="s">
        <v>48</v>
      </c>
      <c r="B31" s="334"/>
    </row>
    <row r="32" spans="1:37" customFormat="1" x14ac:dyDescent="0.25">
      <c r="A32" s="335"/>
      <c r="B32" s="336"/>
    </row>
    <row r="33" spans="1:4" customFormat="1" ht="123" customHeight="1" thickBot="1" x14ac:dyDescent="0.3">
      <c r="A33" s="337"/>
      <c r="B33" s="338"/>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31" t="s">
        <v>33</v>
      </c>
      <c r="B38" s="332"/>
      <c r="C38" s="332"/>
      <c r="D38" s="332"/>
    </row>
    <row r="39" spans="1:4" customFormat="1" x14ac:dyDescent="0.25">
      <c r="A39" s="332"/>
      <c r="B39" s="332"/>
      <c r="C39" s="332"/>
      <c r="D39" s="332"/>
    </row>
    <row r="40" spans="1:4" customFormat="1" x14ac:dyDescent="0.25">
      <c r="A40" s="332"/>
      <c r="B40" s="332"/>
      <c r="C40" s="332"/>
      <c r="D40" s="332"/>
    </row>
    <row r="41" spans="1:4" customFormat="1" x14ac:dyDescent="0.25">
      <c r="A41" s="332"/>
      <c r="B41" s="332"/>
      <c r="C41" s="332"/>
      <c r="D41" s="332"/>
    </row>
    <row r="42" spans="1:4" customFormat="1" x14ac:dyDescent="0.25">
      <c r="A42" s="332"/>
      <c r="B42" s="332"/>
      <c r="C42" s="332"/>
      <c r="D42" s="332"/>
    </row>
    <row r="43" spans="1:4" customFormat="1" x14ac:dyDescent="0.25">
      <c r="A43" s="332"/>
      <c r="B43" s="332"/>
      <c r="C43" s="332"/>
      <c r="D43" s="332"/>
    </row>
    <row r="44" spans="1:4" customFormat="1" x14ac:dyDescent="0.25">
      <c r="A44" s="332"/>
      <c r="B44" s="332"/>
      <c r="C44" s="332"/>
      <c r="D44" s="332"/>
    </row>
    <row r="45" spans="1:4" customFormat="1" ht="270.75" customHeight="1" x14ac:dyDescent="0.25">
      <c r="A45" s="332"/>
      <c r="B45" s="332"/>
      <c r="C45" s="332"/>
      <c r="D45" s="332"/>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P19" si="8">CM4</f>
        <v>#REF!</v>
      </c>
      <c r="CN19" s="195" t="e">
        <f t="shared" ref="CN19" si="9">CN4</f>
        <v>#REF!</v>
      </c>
      <c r="CO19" s="7" t="e">
        <f t="shared" si="8"/>
        <v>#REF!</v>
      </c>
      <c r="CP19" s="195" t="e">
        <f t="shared" si="8"/>
        <v>#REF!</v>
      </c>
      <c r="CQ19" s="195"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5" t="e">
        <f t="shared" si="17"/>
        <v>#REF!</v>
      </c>
      <c r="CM20" s="195" t="e">
        <f t="shared" ref="CM20:CP20" si="18">CM5</f>
        <v>#REF!</v>
      </c>
      <c r="CN20" s="195" t="e">
        <f t="shared" ref="CN20" si="19">CN5</f>
        <v>#REF!</v>
      </c>
      <c r="CO20" s="7" t="e">
        <f t="shared" si="18"/>
        <v>#REF!</v>
      </c>
      <c r="CP20" s="195" t="e">
        <f t="shared" si="18"/>
        <v>#REF!</v>
      </c>
      <c r="CQ20" s="195"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R19" si="8">CM4</f>
        <v>#REF!</v>
      </c>
      <c r="CN19" s="195" t="e">
        <f t="shared" ref="CN19" si="9">CN4</f>
        <v>#REF!</v>
      </c>
      <c r="CO19" s="7" t="e">
        <f t="shared" si="8"/>
        <v>#REF!</v>
      </c>
      <c r="CP19" s="195" t="e">
        <f t="shared" si="8"/>
        <v>#REF!</v>
      </c>
      <c r="CQ19" s="195"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5" t="e">
        <f t="shared" si="16"/>
        <v>#REF!</v>
      </c>
      <c r="CM20" s="195" t="e">
        <f t="shared" ref="CM20:CR20" si="17">CM5</f>
        <v>#REF!</v>
      </c>
      <c r="CN20" s="195" t="e">
        <f t="shared" ref="CN20" si="18">CN5</f>
        <v>#REF!</v>
      </c>
      <c r="CO20" s="7" t="e">
        <f t="shared" si="17"/>
        <v>#REF!</v>
      </c>
      <c r="CP20" s="195" t="e">
        <f t="shared" si="17"/>
        <v>#REF!</v>
      </c>
      <c r="CQ20" s="195"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5" t="e">
        <f>'C завтраками| Bed and breakfast'!#REF!</f>
        <v>#REF!</v>
      </c>
      <c r="CH4" s="195" t="e">
        <f>'C завтраками| Bed and breakfast'!#REF!</f>
        <v>#REF!</v>
      </c>
      <c r="CI4" s="195" t="e">
        <f>'C завтраками| Bed and breakfast'!#REF!</f>
        <v>#REF!</v>
      </c>
      <c r="CJ4" s="7" t="e">
        <f>'C завтраками| Bed and breakfast'!#REF!</f>
        <v>#REF!</v>
      </c>
      <c r="CK4" s="195" t="e">
        <f>'C завтраками| Bed and breakfast'!#REF!</f>
        <v>#REF!</v>
      </c>
      <c r="CL4" s="195"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5" t="e">
        <f>'C завтраками| Bed and breakfast'!#REF!</f>
        <v>#REF!</v>
      </c>
      <c r="CH5" s="195" t="e">
        <f>'C завтраками| Bed and breakfast'!#REF!</f>
        <v>#REF!</v>
      </c>
      <c r="CI5" s="195" t="e">
        <f>'C завтраками| Bed and breakfast'!#REF!</f>
        <v>#REF!</v>
      </c>
      <c r="CJ5" s="7" t="e">
        <f>'C завтраками| Bed and breakfast'!#REF!</f>
        <v>#REF!</v>
      </c>
      <c r="CK5" s="195" t="e">
        <f>'C завтраками| Bed and breakfast'!#REF!</f>
        <v>#REF!</v>
      </c>
      <c r="CL5" s="195"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132" customHeight="1" x14ac:dyDescent="0.25">
      <c r="A45" s="199" t="s">
        <v>223</v>
      </c>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307</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5" t="s">
        <v>326</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25" t="s">
        <v>246</v>
      </c>
    </row>
    <row r="19" spans="1:1" x14ac:dyDescent="0.25">
      <c r="A19" s="325"/>
    </row>
    <row r="20" spans="1:1" x14ac:dyDescent="0.25">
      <c r="A20" s="325"/>
    </row>
    <row r="21" spans="1:1" ht="280.14999999999998" customHeight="1" thickBot="1" x14ac:dyDescent="0.3">
      <c r="A21" s="325"/>
    </row>
    <row r="22" spans="1:1" x14ac:dyDescent="0.25">
      <c r="A22" s="231" t="s">
        <v>73</v>
      </c>
    </row>
    <row r="23" spans="1:1" ht="25.5" thickBot="1" x14ac:dyDescent="0.3">
      <c r="A23" s="232" t="s">
        <v>293</v>
      </c>
    </row>
    <row r="24" spans="1:1" ht="15.75" thickBot="1" x14ac:dyDescent="0.3">
      <c r="A24" s="15"/>
    </row>
    <row r="25" spans="1:1" x14ac:dyDescent="0.25">
      <c r="A25" s="105" t="s">
        <v>72</v>
      </c>
    </row>
    <row r="26" spans="1:1" ht="108.75" thickBot="1" x14ac:dyDescent="0.3">
      <c r="A26" s="230" t="s">
        <v>223</v>
      </c>
    </row>
  </sheetData>
  <mergeCells count="1">
    <mergeCell ref="A18:A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53"/>
  <sheetViews>
    <sheetView zoomScaleNormal="100" workbookViewId="0">
      <selection activeCell="B51" sqref="B51"/>
    </sheetView>
  </sheetViews>
  <sheetFormatPr defaultColWidth="9.140625" defaultRowHeight="15" x14ac:dyDescent="0.25"/>
  <cols>
    <col min="1" max="1" width="68.85546875" style="2" bestFit="1" customWidth="1"/>
    <col min="2" max="32" width="9.85546875" style="1" bestFit="1" customWidth="1"/>
    <col min="33" max="16384" width="9.140625" style="1"/>
  </cols>
  <sheetData>
    <row r="1" spans="1:32" s="2" customFormat="1" ht="12.75" x14ac:dyDescent="0.2">
      <c r="A1" s="9" t="s">
        <v>301</v>
      </c>
    </row>
    <row r="2" spans="1:32" s="2" customFormat="1" ht="12.75" x14ac:dyDescent="0.2">
      <c r="A2" s="210" t="s">
        <v>414</v>
      </c>
    </row>
    <row r="3" spans="1:32" s="8" customFormat="1" x14ac:dyDescent="0.25">
      <c r="A3" s="259" t="s">
        <v>59</v>
      </c>
      <c r="B3" s="113">
        <v>45809</v>
      </c>
      <c r="C3" s="113">
        <f>'C завтраками| Bed and breakfast'!J4</f>
        <v>45810</v>
      </c>
      <c r="D3" s="113">
        <f>'C завтраками| Bed and breakfast'!K4</f>
        <v>45815</v>
      </c>
      <c r="E3" s="113">
        <f>'C завтраками| Bed and breakfast'!L4</f>
        <v>45817</v>
      </c>
      <c r="F3" s="113">
        <f>'C завтраками| Bed and breakfast'!M4</f>
        <v>45820</v>
      </c>
      <c r="G3" s="113">
        <f>'C завтраками| Bed and breakfast'!N4</f>
        <v>45823</v>
      </c>
      <c r="H3" s="113">
        <f>'C завтраками| Bed and breakfast'!O4</f>
        <v>45824</v>
      </c>
      <c r="I3" s="113">
        <f>'C завтраками| Bed and breakfast'!P4</f>
        <v>45837</v>
      </c>
      <c r="J3" s="113">
        <f>'C завтраками| Bed and breakfast'!Q4</f>
        <v>45839</v>
      </c>
      <c r="K3" s="113">
        <f>'C завтраками| Bed and breakfast'!R4</f>
        <v>45849</v>
      </c>
      <c r="L3" s="113">
        <f>'C завтраками| Bed and breakfast'!S4</f>
        <v>45852</v>
      </c>
      <c r="M3" s="113">
        <f>'C завтраками| Bed and breakfast'!T4</f>
        <v>45855</v>
      </c>
      <c r="N3" s="113">
        <f>'C завтраками| Bed and breakfast'!U4</f>
        <v>45856</v>
      </c>
      <c r="O3" s="113">
        <f>'C завтраками| Bed and breakfast'!V4</f>
        <v>45858</v>
      </c>
      <c r="P3" s="113">
        <f>'C завтраками| Bed and breakfast'!W4</f>
        <v>45863</v>
      </c>
      <c r="Q3" s="113">
        <f>'C завтраками| Bed and breakfast'!X4</f>
        <v>45865</v>
      </c>
      <c r="R3" s="113">
        <f>'C завтраками| Bed and breakfast'!Y4</f>
        <v>45867</v>
      </c>
      <c r="S3" s="113">
        <f>'C завтраками| Bed and breakfast'!Z4</f>
        <v>45870</v>
      </c>
      <c r="T3" s="113">
        <f>'C завтраками| Bed and breakfast'!AA4</f>
        <v>45872</v>
      </c>
      <c r="U3" s="113">
        <f>'C завтраками| Bed and breakfast'!AB4</f>
        <v>45878</v>
      </c>
      <c r="V3" s="113">
        <f>'C завтраками| Bed and breakfast'!AC4</f>
        <v>45879</v>
      </c>
      <c r="W3" s="113">
        <f>'C завтраками| Bed and breakfast'!AD4</f>
        <v>45884</v>
      </c>
      <c r="X3" s="113">
        <f>'C завтраками| Bed and breakfast'!AE4</f>
        <v>45886</v>
      </c>
      <c r="Y3" s="113">
        <f>'C завтраками| Bed and breakfast'!AF4</f>
        <v>45889</v>
      </c>
      <c r="Z3" s="113">
        <f>'C завтраками| Bed and breakfast'!AG4</f>
        <v>45891</v>
      </c>
      <c r="AA3" s="113">
        <f>'C завтраками| Bed and breakfast'!AH4</f>
        <v>45893</v>
      </c>
      <c r="AB3" s="113">
        <f>'C завтраками| Bed and breakfast'!AI4</f>
        <v>45901</v>
      </c>
      <c r="AC3" s="113">
        <f>'C завтраками| Bed and breakfast'!AJ4</f>
        <v>45905</v>
      </c>
      <c r="AD3" s="113">
        <f>'C завтраками| Bed and breakfast'!AK4</f>
        <v>45909</v>
      </c>
      <c r="AE3" s="113">
        <f>'C завтраками| Bed and breakfast'!AL4</f>
        <v>45922</v>
      </c>
      <c r="AF3" s="113">
        <f>'C завтраками| Bed and breakfast'!AM4</f>
        <v>45928</v>
      </c>
    </row>
    <row r="4" spans="1:32" s="8" customFormat="1" x14ac:dyDescent="0.25">
      <c r="A4" s="259"/>
      <c r="B4" s="113">
        <f>'C завтраками| Bed and breakfast'!I5</f>
        <v>45809</v>
      </c>
      <c r="C4" s="113">
        <f>'C завтраками| Bed and breakfast'!J5</f>
        <v>45814</v>
      </c>
      <c r="D4" s="113">
        <f>'C завтраками| Bed and breakfast'!K5</f>
        <v>45816</v>
      </c>
      <c r="E4" s="113">
        <f>'C завтраками| Bed and breakfast'!L5</f>
        <v>45819</v>
      </c>
      <c r="F4" s="113">
        <f>'C завтраками| Bed and breakfast'!M5</f>
        <v>45822</v>
      </c>
      <c r="G4" s="113">
        <f>'C завтраками| Bed and breakfast'!N5</f>
        <v>45823</v>
      </c>
      <c r="H4" s="113">
        <f>'C завтраками| Bed and breakfast'!O5</f>
        <v>45836</v>
      </c>
      <c r="I4" s="113">
        <f>'C завтраками| Bed and breakfast'!P5</f>
        <v>45838</v>
      </c>
      <c r="J4" s="113">
        <f>'C завтраками| Bed and breakfast'!Q5</f>
        <v>45848</v>
      </c>
      <c r="K4" s="113">
        <f>'C завтраками| Bed and breakfast'!R5</f>
        <v>45851</v>
      </c>
      <c r="L4" s="113">
        <f>'C завтраками| Bed and breakfast'!S5</f>
        <v>45854</v>
      </c>
      <c r="M4" s="113">
        <f>'C завтраками| Bed and breakfast'!T5</f>
        <v>45855</v>
      </c>
      <c r="N4" s="113">
        <f>'C завтраками| Bed and breakfast'!U5</f>
        <v>45857</v>
      </c>
      <c r="O4" s="113">
        <f>'C завтраками| Bed and breakfast'!V5</f>
        <v>45862</v>
      </c>
      <c r="P4" s="113">
        <f>'C завтраками| Bed and breakfast'!W5</f>
        <v>45864</v>
      </c>
      <c r="Q4" s="113">
        <f>'C завтраками| Bed and breakfast'!X5</f>
        <v>45866</v>
      </c>
      <c r="R4" s="113">
        <f>'C завтраками| Bed and breakfast'!Y5</f>
        <v>45869</v>
      </c>
      <c r="S4" s="113">
        <f>'C завтраками| Bed and breakfast'!Z5</f>
        <v>45871</v>
      </c>
      <c r="T4" s="113">
        <f>'C завтраками| Bed and breakfast'!AA5</f>
        <v>45877</v>
      </c>
      <c r="U4" s="113">
        <f>'C завтраками| Bed and breakfast'!AB5</f>
        <v>45878</v>
      </c>
      <c r="V4" s="113">
        <f>'C завтраками| Bed and breakfast'!AC5</f>
        <v>45883</v>
      </c>
      <c r="W4" s="113">
        <f>'C завтраками| Bed and breakfast'!AD5</f>
        <v>45885</v>
      </c>
      <c r="X4" s="113">
        <f>'C завтраками| Bed and breakfast'!AE5</f>
        <v>45888</v>
      </c>
      <c r="Y4" s="113">
        <f>'C завтраками| Bed and breakfast'!AF5</f>
        <v>45890</v>
      </c>
      <c r="Z4" s="113">
        <f>'C завтраками| Bed and breakfast'!AG5</f>
        <v>45892</v>
      </c>
      <c r="AA4" s="113">
        <f>'C завтраками| Bed and breakfast'!AH5</f>
        <v>45900</v>
      </c>
      <c r="AB4" s="113">
        <f>'C завтраками| Bed and breakfast'!AI5</f>
        <v>45904</v>
      </c>
      <c r="AC4" s="113">
        <f>'C завтраками| Bed and breakfast'!AJ5</f>
        <v>45908</v>
      </c>
      <c r="AD4" s="113">
        <f>'C завтраками| Bed and breakfast'!AK5</f>
        <v>45921</v>
      </c>
      <c r="AE4" s="113">
        <f>'C завтраками| Bed and breakfast'!AL5</f>
        <v>45927</v>
      </c>
      <c r="AF4" s="113">
        <f>'C завтраками| Bed and breakfast'!AM5</f>
        <v>45930</v>
      </c>
    </row>
    <row r="5" spans="1:32"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s="16" customFormat="1" ht="12" customHeight="1" x14ac:dyDescent="0.2">
      <c r="A6" s="4">
        <v>1</v>
      </c>
      <c r="B6" s="13">
        <f>'C завтраками| Bed and breakfast'!I7*0.9</f>
        <v>8910</v>
      </c>
      <c r="C6" s="13">
        <f>'C завтраками| Bed and breakfast'!J7*0.9</f>
        <v>8910</v>
      </c>
      <c r="D6" s="13">
        <f>'C завтраками| Bed and breakfast'!K7*0.9</f>
        <v>8910</v>
      </c>
      <c r="E6" s="13">
        <f>'C завтраками| Bed and breakfast'!L7*0.9</f>
        <v>6930</v>
      </c>
      <c r="F6" s="13">
        <f>'C завтраками| Bed and breakfast'!M7*0.9</f>
        <v>8010</v>
      </c>
      <c r="G6" s="13">
        <f>'C завтраками| Bed and breakfast'!N7*0.9</f>
        <v>7560</v>
      </c>
      <c r="H6" s="13">
        <f>'C завтраками| Bed and breakfast'!O7*0.9</f>
        <v>7200</v>
      </c>
      <c r="I6" s="13">
        <f>'C завтраками| Bed and breakfast'!P7*0.9</f>
        <v>10260</v>
      </c>
      <c r="J6" s="13">
        <f>'C завтраками| Bed and breakfast'!Q7*0.9</f>
        <v>10800</v>
      </c>
      <c r="K6" s="13">
        <f>'C завтраками| Bed and breakfast'!R7*0.9</f>
        <v>11970</v>
      </c>
      <c r="L6" s="13">
        <f>'C завтраками| Bed and breakfast'!S7*0.9</f>
        <v>8910</v>
      </c>
      <c r="M6" s="13">
        <f>'C завтраками| Bed and breakfast'!T7*0.9</f>
        <v>9810</v>
      </c>
      <c r="N6" s="13">
        <f>'C завтраками| Bed and breakfast'!U7*0.9</f>
        <v>10260</v>
      </c>
      <c r="O6" s="13">
        <f>'C завтраками| Bed and breakfast'!V7*0.9</f>
        <v>9810</v>
      </c>
      <c r="P6" s="13">
        <f>'C завтраками| Bed and breakfast'!W7*0.9</f>
        <v>10800</v>
      </c>
      <c r="Q6" s="13">
        <f>'C завтраками| Bed and breakfast'!X7*0.9</f>
        <v>10800</v>
      </c>
      <c r="R6" s="13">
        <f>'C завтраками| Bed and breakfast'!Y7*0.9</f>
        <v>9810</v>
      </c>
      <c r="S6" s="13">
        <f>'C завтраками| Bed and breakfast'!Z7*0.9</f>
        <v>10260</v>
      </c>
      <c r="T6" s="13">
        <f>'C завтраками| Bed and breakfast'!AA7*0.9</f>
        <v>10260</v>
      </c>
      <c r="U6" s="13">
        <f>'C завтраками| Bed and breakfast'!AB7*0.9</f>
        <v>10800</v>
      </c>
      <c r="V6" s="13">
        <f>'C завтраками| Bed and breakfast'!AC7*0.9</f>
        <v>10800</v>
      </c>
      <c r="W6" s="13">
        <f>'C завтраками| Bed and breakfast'!AD7*0.9</f>
        <v>11160</v>
      </c>
      <c r="X6" s="13">
        <f>'C завтраками| Bed and breakfast'!AE7*0.9</f>
        <v>10800</v>
      </c>
      <c r="Y6" s="13">
        <f>'C завтраками| Bed and breakfast'!AF7*0.9</f>
        <v>8910</v>
      </c>
      <c r="Z6" s="13">
        <f>'C завтраками| Bed and breakfast'!AG7*0.9</f>
        <v>10260</v>
      </c>
      <c r="AA6" s="13">
        <f>'C завтраками| Bed and breakfast'!AH7*0.9</f>
        <v>8460</v>
      </c>
      <c r="AB6" s="13">
        <f>'C завтраками| Bed and breakfast'!AI7*0.9</f>
        <v>7650</v>
      </c>
      <c r="AC6" s="13">
        <f>'C завтраками| Bed and breakfast'!AJ7*0.9</f>
        <v>8460</v>
      </c>
      <c r="AD6" s="13">
        <f>'C завтраками| Bed and breakfast'!AK7*0.9</f>
        <v>8730</v>
      </c>
      <c r="AE6" s="13">
        <f>'C завтраками| Bed and breakfast'!AL7*0.9</f>
        <v>8460</v>
      </c>
      <c r="AF6" s="13">
        <f>'C завтраками| Bed and breakfast'!AM7*0.9</f>
        <v>7200</v>
      </c>
    </row>
    <row r="7" spans="1:32" s="16" customFormat="1" ht="12" customHeight="1" x14ac:dyDescent="0.2">
      <c r="A7" s="4">
        <v>2</v>
      </c>
      <c r="B7" s="13">
        <f>'C завтраками| Bed and breakfast'!I8*0.9</f>
        <v>10260</v>
      </c>
      <c r="C7" s="13">
        <f>'C завтраками| Bed and breakfast'!J8*0.9</f>
        <v>10260</v>
      </c>
      <c r="D7" s="13">
        <f>'C завтраками| Bed and breakfast'!K8*0.9</f>
        <v>10260</v>
      </c>
      <c r="E7" s="13">
        <f>'C завтраками| Bed and breakfast'!L8*0.9</f>
        <v>8280</v>
      </c>
      <c r="F7" s="13">
        <f>'C завтраками| Bed and breakfast'!M8*0.9</f>
        <v>9360</v>
      </c>
      <c r="G7" s="13">
        <f>'C завтраками| Bed and breakfast'!N8*0.9</f>
        <v>8910</v>
      </c>
      <c r="H7" s="13">
        <f>'C завтраками| Bed and breakfast'!O8*0.9</f>
        <v>8550</v>
      </c>
      <c r="I7" s="13">
        <f>'C завтраками| Bed and breakfast'!P8*0.9</f>
        <v>11610</v>
      </c>
      <c r="J7" s="13">
        <f>'C завтраками| Bed and breakfast'!Q8*0.9</f>
        <v>12150</v>
      </c>
      <c r="K7" s="13">
        <f>'C завтраками| Bed and breakfast'!R8*0.9</f>
        <v>13320</v>
      </c>
      <c r="L7" s="13">
        <f>'C завтраками| Bed and breakfast'!S8*0.9</f>
        <v>10260</v>
      </c>
      <c r="M7" s="13">
        <f>'C завтраками| Bed and breakfast'!T8*0.9</f>
        <v>11160</v>
      </c>
      <c r="N7" s="13">
        <f>'C завтраками| Bed and breakfast'!U8*0.9</f>
        <v>11610</v>
      </c>
      <c r="O7" s="13">
        <f>'C завтраками| Bed and breakfast'!V8*0.9</f>
        <v>11160</v>
      </c>
      <c r="P7" s="13">
        <f>'C завтраками| Bed and breakfast'!W8*0.9</f>
        <v>12150</v>
      </c>
      <c r="Q7" s="13">
        <f>'C завтраками| Bed and breakfast'!X8*0.9</f>
        <v>12150</v>
      </c>
      <c r="R7" s="13">
        <f>'C завтраками| Bed and breakfast'!Y8*0.9</f>
        <v>11160</v>
      </c>
      <c r="S7" s="13">
        <f>'C завтраками| Bed and breakfast'!Z8*0.9</f>
        <v>11610</v>
      </c>
      <c r="T7" s="13">
        <f>'C завтраками| Bed and breakfast'!AA8*0.9</f>
        <v>11610</v>
      </c>
      <c r="U7" s="13">
        <f>'C завтраками| Bed and breakfast'!AB8*0.9</f>
        <v>12150</v>
      </c>
      <c r="V7" s="13">
        <f>'C завтраками| Bed and breakfast'!AC8*0.9</f>
        <v>12150</v>
      </c>
      <c r="W7" s="13">
        <f>'C завтраками| Bed and breakfast'!AD8*0.9</f>
        <v>12510</v>
      </c>
      <c r="X7" s="13">
        <f>'C завтраками| Bed and breakfast'!AE8*0.9</f>
        <v>12150</v>
      </c>
      <c r="Y7" s="13">
        <f>'C завтраками| Bed and breakfast'!AF8*0.9</f>
        <v>10260</v>
      </c>
      <c r="Z7" s="13">
        <f>'C завтраками| Bed and breakfast'!AG8*0.9</f>
        <v>11610</v>
      </c>
      <c r="AA7" s="13">
        <f>'C завтраками| Bed and breakfast'!AH8*0.9</f>
        <v>9810</v>
      </c>
      <c r="AB7" s="13">
        <f>'C завтраками| Bed and breakfast'!AI8*0.9</f>
        <v>9000</v>
      </c>
      <c r="AC7" s="13">
        <f>'C завтраками| Bed and breakfast'!AJ8*0.9</f>
        <v>9810</v>
      </c>
      <c r="AD7" s="13">
        <f>'C завтраками| Bed and breakfast'!AK8*0.9</f>
        <v>10080</v>
      </c>
      <c r="AE7" s="13">
        <f>'C завтраками| Bed and breakfast'!AL8*0.9</f>
        <v>9810</v>
      </c>
      <c r="AF7" s="13">
        <f>'C завтраками| Bed and breakfast'!AM8*0.9</f>
        <v>8550</v>
      </c>
    </row>
    <row r="8" spans="1:32"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s="16" customFormat="1" ht="12" customHeight="1" x14ac:dyDescent="0.2">
      <c r="A9" s="4">
        <v>1</v>
      </c>
      <c r="B9" s="13">
        <f>'C завтраками| Bed and breakfast'!I10*0.9</f>
        <v>10710</v>
      </c>
      <c r="C9" s="13">
        <f>'C завтраками| Bed and breakfast'!J10*0.9</f>
        <v>10710</v>
      </c>
      <c r="D9" s="13">
        <f>'C завтраками| Bed and breakfast'!K10*0.9</f>
        <v>10710</v>
      </c>
      <c r="E9" s="13">
        <f>'C завтраками| Bed and breakfast'!L10*0.9</f>
        <v>8730</v>
      </c>
      <c r="F9" s="13">
        <f>'C завтраками| Bed and breakfast'!M10*0.9</f>
        <v>9810</v>
      </c>
      <c r="G9" s="13">
        <f>'C завтраками| Bed and breakfast'!N10*0.9</f>
        <v>9360</v>
      </c>
      <c r="H9" s="13">
        <f>'C завтраками| Bed and breakfast'!O10*0.9</f>
        <v>9000</v>
      </c>
      <c r="I9" s="13">
        <f>'C завтраками| Bed and breakfast'!P10*0.9</f>
        <v>12060</v>
      </c>
      <c r="J9" s="13">
        <f>'C завтраками| Bed and breakfast'!Q10*0.9</f>
        <v>12600</v>
      </c>
      <c r="K9" s="13">
        <f>'C завтраками| Bed and breakfast'!R10*0.9</f>
        <v>13770</v>
      </c>
      <c r="L9" s="13">
        <f>'C завтраками| Bed and breakfast'!S10*0.9</f>
        <v>10710</v>
      </c>
      <c r="M9" s="13">
        <f>'C завтраками| Bed and breakfast'!T10*0.9</f>
        <v>11610</v>
      </c>
      <c r="N9" s="13">
        <f>'C завтраками| Bed and breakfast'!U10*0.9</f>
        <v>12060</v>
      </c>
      <c r="O9" s="13">
        <f>'C завтраками| Bed and breakfast'!V10*0.9</f>
        <v>11610</v>
      </c>
      <c r="P9" s="13">
        <f>'C завтраками| Bed and breakfast'!W10*0.9</f>
        <v>12600</v>
      </c>
      <c r="Q9" s="13">
        <f>'C завтраками| Bed and breakfast'!X10*0.9</f>
        <v>12600</v>
      </c>
      <c r="R9" s="13">
        <f>'C завтраками| Bed and breakfast'!Y10*0.9</f>
        <v>11610</v>
      </c>
      <c r="S9" s="13">
        <f>'C завтраками| Bed and breakfast'!Z10*0.9</f>
        <v>12060</v>
      </c>
      <c r="T9" s="13">
        <f>'C завтраками| Bed and breakfast'!AA10*0.9</f>
        <v>12060</v>
      </c>
      <c r="U9" s="13">
        <f>'C завтраками| Bed and breakfast'!AB10*0.9</f>
        <v>12600</v>
      </c>
      <c r="V9" s="13">
        <f>'C завтраками| Bed and breakfast'!AC10*0.9</f>
        <v>12600</v>
      </c>
      <c r="W9" s="13">
        <f>'C завтраками| Bed and breakfast'!AD10*0.9</f>
        <v>12960</v>
      </c>
      <c r="X9" s="13">
        <f>'C завтраками| Bed and breakfast'!AE10*0.9</f>
        <v>12600</v>
      </c>
      <c r="Y9" s="13">
        <f>'C завтраками| Bed and breakfast'!AF10*0.9</f>
        <v>10710</v>
      </c>
      <c r="Z9" s="13">
        <f>'C завтраками| Bed and breakfast'!AG10*0.9</f>
        <v>12060</v>
      </c>
      <c r="AA9" s="13">
        <f>'C завтраками| Bed and breakfast'!AH10*0.9</f>
        <v>10260</v>
      </c>
      <c r="AB9" s="13">
        <f>'C завтраками| Bed and breakfast'!AI10*0.9</f>
        <v>9000</v>
      </c>
      <c r="AC9" s="13">
        <f>'C завтраками| Bed and breakfast'!AJ10*0.9</f>
        <v>9810</v>
      </c>
      <c r="AD9" s="13">
        <f>'C завтраками| Bed and breakfast'!AK10*0.9</f>
        <v>10080</v>
      </c>
      <c r="AE9" s="13">
        <f>'C завтраками| Bed and breakfast'!AL10*0.9</f>
        <v>9810</v>
      </c>
      <c r="AF9" s="13">
        <f>'C завтраками| Bed and breakfast'!AM10*0.9</f>
        <v>8550</v>
      </c>
    </row>
    <row r="10" spans="1:32" s="16" customFormat="1" ht="12" customHeight="1" x14ac:dyDescent="0.2">
      <c r="A10" s="4">
        <v>2</v>
      </c>
      <c r="B10" s="13">
        <f>'C завтраками| Bed and breakfast'!I11*0.9</f>
        <v>12060</v>
      </c>
      <c r="C10" s="13">
        <f>'C завтраками| Bed and breakfast'!J11*0.9</f>
        <v>12060</v>
      </c>
      <c r="D10" s="13">
        <f>'C завтраками| Bed and breakfast'!K11*0.9</f>
        <v>12060</v>
      </c>
      <c r="E10" s="13">
        <f>'C завтраками| Bed and breakfast'!L11*0.9</f>
        <v>10080</v>
      </c>
      <c r="F10" s="13">
        <f>'C завтраками| Bed and breakfast'!M11*0.9</f>
        <v>11160</v>
      </c>
      <c r="G10" s="13">
        <f>'C завтраками| Bed and breakfast'!N11*0.9</f>
        <v>10710</v>
      </c>
      <c r="H10" s="13">
        <f>'C завтраками| Bed and breakfast'!O11*0.9</f>
        <v>10350</v>
      </c>
      <c r="I10" s="13">
        <f>'C завтраками| Bed and breakfast'!P11*0.9</f>
        <v>13410</v>
      </c>
      <c r="J10" s="13">
        <f>'C завтраками| Bed and breakfast'!Q11*0.9</f>
        <v>13950</v>
      </c>
      <c r="K10" s="13">
        <f>'C завтраками| Bed and breakfast'!R11*0.9</f>
        <v>15120</v>
      </c>
      <c r="L10" s="13">
        <f>'C завтраками| Bed and breakfast'!S11*0.9</f>
        <v>12060</v>
      </c>
      <c r="M10" s="13">
        <f>'C завтраками| Bed and breakfast'!T11*0.9</f>
        <v>12960</v>
      </c>
      <c r="N10" s="13">
        <f>'C завтраками| Bed and breakfast'!U11*0.9</f>
        <v>13410</v>
      </c>
      <c r="O10" s="13">
        <f>'C завтраками| Bed and breakfast'!V11*0.9</f>
        <v>12960</v>
      </c>
      <c r="P10" s="13">
        <f>'C завтраками| Bed and breakfast'!W11*0.9</f>
        <v>13950</v>
      </c>
      <c r="Q10" s="13">
        <f>'C завтраками| Bed and breakfast'!X11*0.9</f>
        <v>13950</v>
      </c>
      <c r="R10" s="13">
        <f>'C завтраками| Bed and breakfast'!Y11*0.9</f>
        <v>12960</v>
      </c>
      <c r="S10" s="13">
        <f>'C завтраками| Bed and breakfast'!Z11*0.9</f>
        <v>13410</v>
      </c>
      <c r="T10" s="13">
        <f>'C завтраками| Bed and breakfast'!AA11*0.9</f>
        <v>13410</v>
      </c>
      <c r="U10" s="13">
        <f>'C завтраками| Bed and breakfast'!AB11*0.9</f>
        <v>13950</v>
      </c>
      <c r="V10" s="13">
        <f>'C завтраками| Bed and breakfast'!AC11*0.9</f>
        <v>13950</v>
      </c>
      <c r="W10" s="13">
        <f>'C завтраками| Bed and breakfast'!AD11*0.9</f>
        <v>14310</v>
      </c>
      <c r="X10" s="13">
        <f>'C завтраками| Bed and breakfast'!AE11*0.9</f>
        <v>13950</v>
      </c>
      <c r="Y10" s="13">
        <f>'C завтраками| Bed and breakfast'!AF11*0.9</f>
        <v>12060</v>
      </c>
      <c r="Z10" s="13">
        <f>'C завтраками| Bed and breakfast'!AG11*0.9</f>
        <v>13410</v>
      </c>
      <c r="AA10" s="13">
        <f>'C завтраками| Bed and breakfast'!AH11*0.9</f>
        <v>11610</v>
      </c>
      <c r="AB10" s="13">
        <f>'C завтраками| Bed and breakfast'!AI11*0.9</f>
        <v>10350</v>
      </c>
      <c r="AC10" s="13">
        <f>'C завтраками| Bed and breakfast'!AJ11*0.9</f>
        <v>11160</v>
      </c>
      <c r="AD10" s="13">
        <f>'C завтраками| Bed and breakfast'!AK11*0.9</f>
        <v>11430</v>
      </c>
      <c r="AE10" s="13">
        <f>'C завтраками| Bed and breakfast'!AL11*0.9</f>
        <v>11160</v>
      </c>
      <c r="AF10" s="13">
        <f>'C завтраками| Bed and breakfast'!AM11*0.9</f>
        <v>9900</v>
      </c>
    </row>
    <row r="11" spans="1:32"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1:32" s="16" customFormat="1" ht="12" customHeight="1" x14ac:dyDescent="0.2">
      <c r="A12" s="4">
        <v>1</v>
      </c>
      <c r="B12" s="13">
        <f>'C завтраками| Bed and breakfast'!I13*0.9</f>
        <v>15660</v>
      </c>
      <c r="C12" s="13">
        <f>'C завтраками| Bed and breakfast'!J13*0.9</f>
        <v>15660</v>
      </c>
      <c r="D12" s="13">
        <f>'C завтраками| Bed and breakfast'!K13*0.9</f>
        <v>15660</v>
      </c>
      <c r="E12" s="13">
        <f>'C завтраками| Bed and breakfast'!L13*0.9</f>
        <v>13680</v>
      </c>
      <c r="F12" s="13">
        <f>'C завтраками| Bed and breakfast'!M13*0.9</f>
        <v>14760</v>
      </c>
      <c r="G12" s="13">
        <f>'C завтраками| Bed and breakfast'!N13*0.9</f>
        <v>14310</v>
      </c>
      <c r="H12" s="13">
        <f>'C завтраками| Bed and breakfast'!O13*0.9</f>
        <v>13950</v>
      </c>
      <c r="I12" s="13">
        <f>'C завтраками| Bed and breakfast'!P13*0.9</f>
        <v>17010</v>
      </c>
      <c r="J12" s="13">
        <f>'C завтраками| Bed and breakfast'!Q13*0.9</f>
        <v>17550</v>
      </c>
      <c r="K12" s="13">
        <f>'C завтраками| Bed and breakfast'!R13*0.9</f>
        <v>18720</v>
      </c>
      <c r="L12" s="13">
        <f>'C завтраками| Bed and breakfast'!S13*0.9</f>
        <v>15660</v>
      </c>
      <c r="M12" s="13">
        <f>'C завтраками| Bed and breakfast'!T13*0.9</f>
        <v>16560</v>
      </c>
      <c r="N12" s="13">
        <f>'C завтраками| Bed and breakfast'!U13*0.9</f>
        <v>17010</v>
      </c>
      <c r="O12" s="13">
        <f>'C завтраками| Bed and breakfast'!V13*0.9</f>
        <v>16560</v>
      </c>
      <c r="P12" s="13">
        <f>'C завтраками| Bed and breakfast'!W13*0.9</f>
        <v>17550</v>
      </c>
      <c r="Q12" s="13">
        <f>'C завтраками| Bed and breakfast'!X13*0.9</f>
        <v>17550</v>
      </c>
      <c r="R12" s="13">
        <f>'C завтраками| Bed and breakfast'!Y13*0.9</f>
        <v>16560</v>
      </c>
      <c r="S12" s="13">
        <f>'C завтраками| Bed and breakfast'!Z13*0.9</f>
        <v>17010</v>
      </c>
      <c r="T12" s="13">
        <f>'C завтраками| Bed and breakfast'!AA13*0.9</f>
        <v>17010</v>
      </c>
      <c r="U12" s="13">
        <f>'C завтраками| Bed and breakfast'!AB13*0.9</f>
        <v>17550</v>
      </c>
      <c r="V12" s="13">
        <f>'C завтраками| Bed and breakfast'!AC13*0.9</f>
        <v>17550</v>
      </c>
      <c r="W12" s="13">
        <f>'C завтраками| Bed and breakfast'!AD13*0.9</f>
        <v>17910</v>
      </c>
      <c r="X12" s="13">
        <f>'C завтраками| Bed and breakfast'!AE13*0.9</f>
        <v>17550</v>
      </c>
      <c r="Y12" s="13">
        <f>'C завтраками| Bed and breakfast'!AF13*0.9</f>
        <v>15660</v>
      </c>
      <c r="Z12" s="13">
        <f>'C завтраками| Bed and breakfast'!AG13*0.9</f>
        <v>17010</v>
      </c>
      <c r="AA12" s="13">
        <f>'C завтраками| Bed and breakfast'!AH13*0.9</f>
        <v>15210</v>
      </c>
      <c r="AB12" s="13">
        <f>'C завтраками| Bed and breakfast'!AI13*0.9</f>
        <v>13500</v>
      </c>
      <c r="AC12" s="13">
        <f>'C завтраками| Bed and breakfast'!AJ13*0.9</f>
        <v>14310</v>
      </c>
      <c r="AD12" s="13">
        <f>'C завтраками| Bed and breakfast'!AK13*0.9</f>
        <v>14580</v>
      </c>
      <c r="AE12" s="13">
        <f>'C завтраками| Bed and breakfast'!AL13*0.9</f>
        <v>14310</v>
      </c>
      <c r="AF12" s="13">
        <f>'C завтраками| Bed and breakfast'!AM13*0.9</f>
        <v>13050</v>
      </c>
    </row>
    <row r="13" spans="1:32" s="16" customFormat="1" ht="12" customHeight="1" x14ac:dyDescent="0.2">
      <c r="A13" s="4">
        <v>2</v>
      </c>
      <c r="B13" s="13">
        <f>'C завтраками| Bed and breakfast'!I14*0.9</f>
        <v>17010</v>
      </c>
      <c r="C13" s="13">
        <f>'C завтраками| Bed and breakfast'!J14*0.9</f>
        <v>17010</v>
      </c>
      <c r="D13" s="13">
        <f>'C завтраками| Bed and breakfast'!K14*0.9</f>
        <v>17010</v>
      </c>
      <c r="E13" s="13">
        <f>'C завтраками| Bed and breakfast'!L14*0.9</f>
        <v>15030</v>
      </c>
      <c r="F13" s="13">
        <f>'C завтраками| Bed and breakfast'!M14*0.9</f>
        <v>16110</v>
      </c>
      <c r="G13" s="13">
        <f>'C завтраками| Bed and breakfast'!N14*0.9</f>
        <v>15660</v>
      </c>
      <c r="H13" s="13">
        <f>'C завтраками| Bed and breakfast'!O14*0.9</f>
        <v>15300</v>
      </c>
      <c r="I13" s="13">
        <f>'C завтраками| Bed and breakfast'!P14*0.9</f>
        <v>18360</v>
      </c>
      <c r="J13" s="13">
        <f>'C завтраками| Bed and breakfast'!Q14*0.9</f>
        <v>18900</v>
      </c>
      <c r="K13" s="13">
        <f>'C завтраками| Bed and breakfast'!R14*0.9</f>
        <v>20070</v>
      </c>
      <c r="L13" s="13">
        <f>'C завтраками| Bed and breakfast'!S14*0.9</f>
        <v>17010</v>
      </c>
      <c r="M13" s="13">
        <f>'C завтраками| Bed and breakfast'!T14*0.9</f>
        <v>17910</v>
      </c>
      <c r="N13" s="13">
        <f>'C завтраками| Bed and breakfast'!U14*0.9</f>
        <v>18360</v>
      </c>
      <c r="O13" s="13">
        <f>'C завтраками| Bed and breakfast'!V14*0.9</f>
        <v>17910</v>
      </c>
      <c r="P13" s="13">
        <f>'C завтраками| Bed and breakfast'!W14*0.9</f>
        <v>18900</v>
      </c>
      <c r="Q13" s="13">
        <f>'C завтраками| Bed and breakfast'!X14*0.9</f>
        <v>18900</v>
      </c>
      <c r="R13" s="13">
        <f>'C завтраками| Bed and breakfast'!Y14*0.9</f>
        <v>17910</v>
      </c>
      <c r="S13" s="13">
        <f>'C завтраками| Bed and breakfast'!Z14*0.9</f>
        <v>18360</v>
      </c>
      <c r="T13" s="13">
        <f>'C завтраками| Bed and breakfast'!AA14*0.9</f>
        <v>18360</v>
      </c>
      <c r="U13" s="13">
        <f>'C завтраками| Bed and breakfast'!AB14*0.9</f>
        <v>18900</v>
      </c>
      <c r="V13" s="13">
        <f>'C завтраками| Bed and breakfast'!AC14*0.9</f>
        <v>18900</v>
      </c>
      <c r="W13" s="13">
        <f>'C завтраками| Bed and breakfast'!AD14*0.9</f>
        <v>19260</v>
      </c>
      <c r="X13" s="13">
        <f>'C завтраками| Bed and breakfast'!AE14*0.9</f>
        <v>18900</v>
      </c>
      <c r="Y13" s="13">
        <f>'C завтраками| Bed and breakfast'!AF14*0.9</f>
        <v>17010</v>
      </c>
      <c r="Z13" s="13">
        <f>'C завтраками| Bed and breakfast'!AG14*0.9</f>
        <v>18360</v>
      </c>
      <c r="AA13" s="13">
        <f>'C завтраками| Bed and breakfast'!AH14*0.9</f>
        <v>16560</v>
      </c>
      <c r="AB13" s="13">
        <f>'C завтраками| Bed and breakfast'!AI14*0.9</f>
        <v>14850</v>
      </c>
      <c r="AC13" s="13">
        <f>'C завтраками| Bed and breakfast'!AJ14*0.9</f>
        <v>15660</v>
      </c>
      <c r="AD13" s="13">
        <f>'C завтраками| Bed and breakfast'!AK14*0.9</f>
        <v>15930</v>
      </c>
      <c r="AE13" s="13">
        <f>'C завтраками| Bed and breakfast'!AL14*0.9</f>
        <v>15660</v>
      </c>
      <c r="AF13" s="13">
        <f>'C завтраками| Bed and breakfast'!AM14*0.9</f>
        <v>14400</v>
      </c>
    </row>
    <row r="14" spans="1:32"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s="16" customFormat="1" ht="12" customHeight="1" x14ac:dyDescent="0.2">
      <c r="A15" s="4">
        <v>1</v>
      </c>
      <c r="B15" s="13">
        <f>'C завтраками| Bed and breakfast'!I16*0.9</f>
        <v>17460</v>
      </c>
      <c r="C15" s="13">
        <f>'C завтраками| Bed and breakfast'!J16*0.9</f>
        <v>17460</v>
      </c>
      <c r="D15" s="13">
        <f>'C завтраками| Bed and breakfast'!K16*0.9</f>
        <v>17460</v>
      </c>
      <c r="E15" s="13">
        <f>'C завтраками| Bed and breakfast'!L16*0.9</f>
        <v>15480</v>
      </c>
      <c r="F15" s="13">
        <f>'C завтраками| Bed and breakfast'!M16*0.9</f>
        <v>16560</v>
      </c>
      <c r="G15" s="13">
        <f>'C завтраками| Bed and breakfast'!N16*0.9</f>
        <v>16110</v>
      </c>
      <c r="H15" s="13">
        <f>'C завтраками| Bed and breakfast'!O16*0.9</f>
        <v>15750</v>
      </c>
      <c r="I15" s="13">
        <f>'C завтраками| Bed and breakfast'!P16*0.9</f>
        <v>18810</v>
      </c>
      <c r="J15" s="13">
        <f>'C завтраками| Bed and breakfast'!Q16*0.9</f>
        <v>19350</v>
      </c>
      <c r="K15" s="13">
        <f>'C завтраками| Bed and breakfast'!R16*0.9</f>
        <v>20520</v>
      </c>
      <c r="L15" s="13">
        <f>'C завтраками| Bed and breakfast'!S16*0.9</f>
        <v>17460</v>
      </c>
      <c r="M15" s="13">
        <f>'C завтраками| Bed and breakfast'!T16*0.9</f>
        <v>18360</v>
      </c>
      <c r="N15" s="13">
        <f>'C завтраками| Bed and breakfast'!U16*0.9</f>
        <v>18810</v>
      </c>
      <c r="O15" s="13">
        <f>'C завтраками| Bed and breakfast'!V16*0.9</f>
        <v>18360</v>
      </c>
      <c r="P15" s="13">
        <f>'C завтраками| Bed and breakfast'!W16*0.9</f>
        <v>19350</v>
      </c>
      <c r="Q15" s="13">
        <f>'C завтраками| Bed and breakfast'!X16*0.9</f>
        <v>19350</v>
      </c>
      <c r="R15" s="13">
        <f>'C завтраками| Bed and breakfast'!Y16*0.9</f>
        <v>18360</v>
      </c>
      <c r="S15" s="13">
        <f>'C завтраками| Bed and breakfast'!Z16*0.9</f>
        <v>18810</v>
      </c>
      <c r="T15" s="13">
        <f>'C завтраками| Bed and breakfast'!AA16*0.9</f>
        <v>18810</v>
      </c>
      <c r="U15" s="13">
        <f>'C завтраками| Bed and breakfast'!AB16*0.9</f>
        <v>19350</v>
      </c>
      <c r="V15" s="13">
        <f>'C завтраками| Bed and breakfast'!AC16*0.9</f>
        <v>19350</v>
      </c>
      <c r="W15" s="13">
        <f>'C завтраками| Bed and breakfast'!AD16*0.9</f>
        <v>19710</v>
      </c>
      <c r="X15" s="13">
        <f>'C завтраками| Bed and breakfast'!AE16*0.9</f>
        <v>19350</v>
      </c>
      <c r="Y15" s="13">
        <f>'C завтраками| Bed and breakfast'!AF16*0.9</f>
        <v>17460</v>
      </c>
      <c r="Z15" s="13">
        <f>'C завтраками| Bed and breakfast'!AG16*0.9</f>
        <v>18810</v>
      </c>
      <c r="AA15" s="13">
        <f>'C завтраками| Bed and breakfast'!AH16*0.9</f>
        <v>17010</v>
      </c>
      <c r="AB15" s="13">
        <f>'C завтраками| Bed and breakfast'!AI16*0.9</f>
        <v>15300</v>
      </c>
      <c r="AC15" s="13">
        <f>'C завтраками| Bed and breakfast'!AJ16*0.9</f>
        <v>16110</v>
      </c>
      <c r="AD15" s="13">
        <f>'C завтраками| Bed and breakfast'!AK16*0.9</f>
        <v>16380</v>
      </c>
      <c r="AE15" s="13">
        <f>'C завтраками| Bed and breakfast'!AL16*0.9</f>
        <v>16110</v>
      </c>
      <c r="AF15" s="13">
        <f>'C завтраками| Bed and breakfast'!AM16*0.9</f>
        <v>14850</v>
      </c>
    </row>
    <row r="16" spans="1:32" s="16" customFormat="1" ht="12" customHeight="1" x14ac:dyDescent="0.2">
      <c r="A16" s="278">
        <v>2</v>
      </c>
      <c r="B16" s="13">
        <f>'C завтраками| Bed and breakfast'!I17*0.9</f>
        <v>18810</v>
      </c>
      <c r="C16" s="13">
        <f>'C завтраками| Bed and breakfast'!J17*0.9</f>
        <v>18810</v>
      </c>
      <c r="D16" s="13">
        <f>'C завтраками| Bed and breakfast'!K17*0.9</f>
        <v>18810</v>
      </c>
      <c r="E16" s="13">
        <f>'C завтраками| Bed and breakfast'!L17*0.9</f>
        <v>16830</v>
      </c>
      <c r="F16" s="13">
        <f>'C завтраками| Bed and breakfast'!M17*0.9</f>
        <v>17910</v>
      </c>
      <c r="G16" s="13">
        <f>'C завтраками| Bed and breakfast'!N17*0.9</f>
        <v>17460</v>
      </c>
      <c r="H16" s="13">
        <f>'C завтраками| Bed and breakfast'!O17*0.9</f>
        <v>17100</v>
      </c>
      <c r="I16" s="13">
        <f>'C завтраками| Bed and breakfast'!P17*0.9</f>
        <v>20160</v>
      </c>
      <c r="J16" s="13">
        <f>'C завтраками| Bed and breakfast'!Q17*0.9</f>
        <v>20700</v>
      </c>
      <c r="K16" s="13">
        <f>'C завтраками| Bed and breakfast'!R17*0.9</f>
        <v>21870</v>
      </c>
      <c r="L16" s="13">
        <f>'C завтраками| Bed and breakfast'!S17*0.9</f>
        <v>18810</v>
      </c>
      <c r="M16" s="13">
        <f>'C завтраками| Bed and breakfast'!T17*0.9</f>
        <v>19710</v>
      </c>
      <c r="N16" s="13">
        <f>'C завтраками| Bed and breakfast'!U17*0.9</f>
        <v>20160</v>
      </c>
      <c r="O16" s="13">
        <f>'C завтраками| Bed and breakfast'!V17*0.9</f>
        <v>19710</v>
      </c>
      <c r="P16" s="13">
        <f>'C завтраками| Bed and breakfast'!W17*0.9</f>
        <v>20700</v>
      </c>
      <c r="Q16" s="13">
        <f>'C завтраками| Bed and breakfast'!X17*0.9</f>
        <v>20700</v>
      </c>
      <c r="R16" s="13">
        <f>'C завтраками| Bed and breakfast'!Y17*0.9</f>
        <v>19710</v>
      </c>
      <c r="S16" s="13">
        <f>'C завтраками| Bed and breakfast'!Z17*0.9</f>
        <v>20160</v>
      </c>
      <c r="T16" s="13">
        <f>'C завтраками| Bed and breakfast'!AA17*0.9</f>
        <v>20160</v>
      </c>
      <c r="U16" s="13">
        <f>'C завтраками| Bed and breakfast'!AB17*0.9</f>
        <v>20700</v>
      </c>
      <c r="V16" s="13">
        <f>'C завтраками| Bed and breakfast'!AC17*0.9</f>
        <v>20700</v>
      </c>
      <c r="W16" s="13">
        <f>'C завтраками| Bed and breakfast'!AD17*0.9</f>
        <v>21060</v>
      </c>
      <c r="X16" s="13">
        <f>'C завтраками| Bed and breakfast'!AE17*0.9</f>
        <v>20700</v>
      </c>
      <c r="Y16" s="13">
        <f>'C завтраками| Bed and breakfast'!AF17*0.9</f>
        <v>18810</v>
      </c>
      <c r="Z16" s="13">
        <f>'C завтраками| Bed and breakfast'!AG17*0.9</f>
        <v>20160</v>
      </c>
      <c r="AA16" s="13">
        <f>'C завтраками| Bed and breakfast'!AH17*0.9</f>
        <v>18360</v>
      </c>
      <c r="AB16" s="13">
        <f>'C завтраками| Bed and breakfast'!AI17*0.9</f>
        <v>16650</v>
      </c>
      <c r="AC16" s="13">
        <f>'C завтраками| Bed and breakfast'!AJ17*0.9</f>
        <v>17460</v>
      </c>
      <c r="AD16" s="13">
        <f>'C завтраками| Bed and breakfast'!AK17*0.9</f>
        <v>17730</v>
      </c>
      <c r="AE16" s="13">
        <f>'C завтраками| Bed and breakfast'!AL17*0.9</f>
        <v>17460</v>
      </c>
      <c r="AF16" s="13">
        <f>'C завтраками| Bed and breakfast'!AM17*0.9</f>
        <v>16200</v>
      </c>
    </row>
    <row r="17" spans="1:32"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1:32" s="16" customFormat="1" ht="12" customHeight="1" x14ac:dyDescent="0.2">
      <c r="A18" s="4">
        <v>1</v>
      </c>
      <c r="B18" s="13">
        <f>'C завтраками| Bed and breakfast'!I19*0.9</f>
        <v>25110</v>
      </c>
      <c r="C18" s="13">
        <f>'C завтраками| Bed and breakfast'!J19*0.9</f>
        <v>25110</v>
      </c>
      <c r="D18" s="13">
        <f>'C завтраками| Bed and breakfast'!K19*0.9</f>
        <v>25110</v>
      </c>
      <c r="E18" s="13">
        <f>'C завтраками| Bed and breakfast'!L19*0.9</f>
        <v>23130</v>
      </c>
      <c r="F18" s="13">
        <f>'C завтраками| Bed and breakfast'!M19*0.9</f>
        <v>24210</v>
      </c>
      <c r="G18" s="13">
        <f>'C завтраками| Bed and breakfast'!N19*0.9</f>
        <v>23760</v>
      </c>
      <c r="H18" s="13">
        <f>'C завтраками| Bed and breakfast'!O19*0.9</f>
        <v>23400</v>
      </c>
      <c r="I18" s="13">
        <f>'C завтраками| Bed and breakfast'!P19*0.9</f>
        <v>26460</v>
      </c>
      <c r="J18" s="13">
        <f>'C завтраками| Bed and breakfast'!Q19*0.9</f>
        <v>27000</v>
      </c>
      <c r="K18" s="13">
        <f>'C завтраками| Bed and breakfast'!R19*0.9</f>
        <v>28170</v>
      </c>
      <c r="L18" s="13">
        <f>'C завтраками| Bed and breakfast'!S19*0.9</f>
        <v>25110</v>
      </c>
      <c r="M18" s="13">
        <f>'C завтраками| Bed and breakfast'!T19*0.9</f>
        <v>26010</v>
      </c>
      <c r="N18" s="13">
        <f>'C завтраками| Bed and breakfast'!U19*0.9</f>
        <v>26460</v>
      </c>
      <c r="O18" s="13">
        <f>'C завтраками| Bed and breakfast'!V19*0.9</f>
        <v>26010</v>
      </c>
      <c r="P18" s="13">
        <f>'C завтраками| Bed and breakfast'!W19*0.9</f>
        <v>27000</v>
      </c>
      <c r="Q18" s="13">
        <f>'C завтраками| Bed and breakfast'!X19*0.9</f>
        <v>27000</v>
      </c>
      <c r="R18" s="13">
        <f>'C завтраками| Bed and breakfast'!Y19*0.9</f>
        <v>26010</v>
      </c>
      <c r="S18" s="13">
        <f>'C завтраками| Bed and breakfast'!Z19*0.9</f>
        <v>26460</v>
      </c>
      <c r="T18" s="13">
        <f>'C завтраками| Bed and breakfast'!AA19*0.9</f>
        <v>26460</v>
      </c>
      <c r="U18" s="13">
        <f>'C завтраками| Bed and breakfast'!AB19*0.9</f>
        <v>27000</v>
      </c>
      <c r="V18" s="13">
        <f>'C завтраками| Bed and breakfast'!AC19*0.9</f>
        <v>27000</v>
      </c>
      <c r="W18" s="13">
        <f>'C завтраками| Bed and breakfast'!AD19*0.9</f>
        <v>27360</v>
      </c>
      <c r="X18" s="13">
        <f>'C завтраками| Bed and breakfast'!AE19*0.9</f>
        <v>27000</v>
      </c>
      <c r="Y18" s="13">
        <f>'C завтраками| Bed and breakfast'!AF19*0.9</f>
        <v>25110</v>
      </c>
      <c r="Z18" s="13">
        <f>'C завтраками| Bed and breakfast'!AG19*0.9</f>
        <v>26460</v>
      </c>
      <c r="AA18" s="13">
        <f>'C завтраками| Bed and breakfast'!AH19*0.9</f>
        <v>24660</v>
      </c>
      <c r="AB18" s="13">
        <f>'C завтраками| Bed and breakfast'!AI19*0.9</f>
        <v>21150</v>
      </c>
      <c r="AC18" s="13">
        <f>'C завтраками| Bed and breakfast'!AJ19*0.9</f>
        <v>21960</v>
      </c>
      <c r="AD18" s="13">
        <f>'C завтраками| Bed and breakfast'!AK19*0.9</f>
        <v>22230</v>
      </c>
      <c r="AE18" s="13">
        <f>'C завтраками| Bed and breakfast'!AL19*0.9</f>
        <v>21960</v>
      </c>
      <c r="AF18" s="13">
        <f>'C завтраками| Bed and breakfast'!AM19*0.9</f>
        <v>20700</v>
      </c>
    </row>
    <row r="19" spans="1:32" s="16" customFormat="1" ht="12" customHeight="1" x14ac:dyDescent="0.2">
      <c r="A19" s="278">
        <v>2</v>
      </c>
      <c r="B19" s="13">
        <f>'C завтраками| Bed and breakfast'!I20*0.9</f>
        <v>25110</v>
      </c>
      <c r="C19" s="13">
        <f>'C завтраками| Bed and breakfast'!J20*0.9</f>
        <v>25110</v>
      </c>
      <c r="D19" s="13">
        <f>'C завтраками| Bed and breakfast'!K20*0.9</f>
        <v>25110</v>
      </c>
      <c r="E19" s="13">
        <f>'C завтраками| Bed and breakfast'!L20*0.9</f>
        <v>23130</v>
      </c>
      <c r="F19" s="13">
        <f>'C завтраками| Bed and breakfast'!M20*0.9</f>
        <v>24210</v>
      </c>
      <c r="G19" s="13">
        <f>'C завтраками| Bed and breakfast'!N20*0.9</f>
        <v>23760</v>
      </c>
      <c r="H19" s="13">
        <f>'C завтраками| Bed and breakfast'!O20*0.9</f>
        <v>23400</v>
      </c>
      <c r="I19" s="13">
        <f>'C завтраками| Bed and breakfast'!P20*0.9</f>
        <v>26460</v>
      </c>
      <c r="J19" s="13">
        <f>'C завтраками| Bed and breakfast'!Q20*0.9</f>
        <v>27000</v>
      </c>
      <c r="K19" s="13">
        <f>'C завтраками| Bed and breakfast'!R20*0.9</f>
        <v>28170</v>
      </c>
      <c r="L19" s="13">
        <f>'C завтраками| Bed and breakfast'!S20*0.9</f>
        <v>25110</v>
      </c>
      <c r="M19" s="13">
        <f>'C завтраками| Bed and breakfast'!T20*0.9</f>
        <v>26010</v>
      </c>
      <c r="N19" s="13">
        <f>'C завтраками| Bed and breakfast'!U20*0.9</f>
        <v>26460</v>
      </c>
      <c r="O19" s="13">
        <f>'C завтраками| Bed and breakfast'!V20*0.9</f>
        <v>26010</v>
      </c>
      <c r="P19" s="13">
        <f>'C завтраками| Bed and breakfast'!W20*0.9</f>
        <v>27000</v>
      </c>
      <c r="Q19" s="13">
        <f>'C завтраками| Bed and breakfast'!X20*0.9</f>
        <v>27000</v>
      </c>
      <c r="R19" s="13">
        <f>'C завтраками| Bed and breakfast'!Y20*0.9</f>
        <v>26010</v>
      </c>
      <c r="S19" s="13">
        <f>'C завтраками| Bed and breakfast'!Z20*0.9</f>
        <v>26460</v>
      </c>
      <c r="T19" s="13">
        <f>'C завтраками| Bed and breakfast'!AA20*0.9</f>
        <v>26460</v>
      </c>
      <c r="U19" s="13">
        <f>'C завтраками| Bed and breakfast'!AB20*0.9</f>
        <v>27000</v>
      </c>
      <c r="V19" s="13">
        <f>'C завтраками| Bed and breakfast'!AC20*0.9</f>
        <v>27000</v>
      </c>
      <c r="W19" s="13">
        <f>'C завтраками| Bed and breakfast'!AD20*0.9</f>
        <v>27360</v>
      </c>
      <c r="X19" s="13">
        <f>'C завтраками| Bed and breakfast'!AE20*0.9</f>
        <v>27000</v>
      </c>
      <c r="Y19" s="13">
        <f>'C завтраками| Bed and breakfast'!AF20*0.9</f>
        <v>25110</v>
      </c>
      <c r="Z19" s="13">
        <f>'C завтраками| Bed and breakfast'!AG20*0.9</f>
        <v>26460</v>
      </c>
      <c r="AA19" s="13">
        <f>'C завтраками| Bed and breakfast'!AH20*0.9</f>
        <v>24660</v>
      </c>
      <c r="AB19" s="13">
        <f>'C завтраками| Bed and breakfast'!AI20*0.9</f>
        <v>21150</v>
      </c>
      <c r="AC19" s="13">
        <f>'C завтраками| Bed and breakfast'!AJ20*0.9</f>
        <v>21960</v>
      </c>
      <c r="AD19" s="13">
        <f>'C завтраками| Bed and breakfast'!AK20*0.9</f>
        <v>22230</v>
      </c>
      <c r="AE19" s="13">
        <f>'C завтраками| Bed and breakfast'!AL20*0.9</f>
        <v>21960</v>
      </c>
      <c r="AF19" s="13">
        <f>'C завтраками| Bed and breakfast'!AM20*0.9</f>
        <v>20700</v>
      </c>
    </row>
    <row r="20" spans="1:32" s="16" customFormat="1" ht="12" customHeight="1" x14ac:dyDescent="0.2">
      <c r="A20" s="278">
        <v>3</v>
      </c>
      <c r="B20" s="13">
        <f>'C завтраками| Bed and breakfast'!I21*0.9</f>
        <v>25110</v>
      </c>
      <c r="C20" s="13">
        <f>'C завтраками| Bed and breakfast'!J21*0.9</f>
        <v>25110</v>
      </c>
      <c r="D20" s="13">
        <f>'C завтраками| Bed and breakfast'!K21*0.9</f>
        <v>25110</v>
      </c>
      <c r="E20" s="13">
        <f>'C завтраками| Bed and breakfast'!L21*0.9</f>
        <v>23130</v>
      </c>
      <c r="F20" s="13">
        <f>'C завтраками| Bed and breakfast'!M21*0.9</f>
        <v>24210</v>
      </c>
      <c r="G20" s="13">
        <f>'C завтраками| Bed and breakfast'!N21*0.9</f>
        <v>23760</v>
      </c>
      <c r="H20" s="13">
        <f>'C завтраками| Bed and breakfast'!O21*0.9</f>
        <v>23400</v>
      </c>
      <c r="I20" s="13">
        <f>'C завтраками| Bed and breakfast'!P21*0.9</f>
        <v>26460</v>
      </c>
      <c r="J20" s="13">
        <f>'C завтраками| Bed and breakfast'!Q21*0.9</f>
        <v>27000</v>
      </c>
      <c r="K20" s="13">
        <f>'C завтраками| Bed and breakfast'!R21*0.9</f>
        <v>28170</v>
      </c>
      <c r="L20" s="13">
        <f>'C завтраками| Bed and breakfast'!S21*0.9</f>
        <v>25110</v>
      </c>
      <c r="M20" s="13">
        <f>'C завтраками| Bed and breakfast'!T21*0.9</f>
        <v>26010</v>
      </c>
      <c r="N20" s="13">
        <f>'C завтраками| Bed and breakfast'!U21*0.9</f>
        <v>26460</v>
      </c>
      <c r="O20" s="13">
        <f>'C завтраками| Bed and breakfast'!V21*0.9</f>
        <v>26010</v>
      </c>
      <c r="P20" s="13">
        <f>'C завтраками| Bed and breakfast'!W21*0.9</f>
        <v>27000</v>
      </c>
      <c r="Q20" s="13">
        <f>'C завтраками| Bed and breakfast'!X21*0.9</f>
        <v>27000</v>
      </c>
      <c r="R20" s="13">
        <f>'C завтраками| Bed and breakfast'!Y21*0.9</f>
        <v>26010</v>
      </c>
      <c r="S20" s="13">
        <f>'C завтраками| Bed and breakfast'!Z21*0.9</f>
        <v>26460</v>
      </c>
      <c r="T20" s="13">
        <f>'C завтраками| Bed and breakfast'!AA21*0.9</f>
        <v>26460</v>
      </c>
      <c r="U20" s="13">
        <f>'C завтраками| Bed and breakfast'!AB21*0.9</f>
        <v>27000</v>
      </c>
      <c r="V20" s="13">
        <f>'C завтраками| Bed and breakfast'!AC21*0.9</f>
        <v>27000</v>
      </c>
      <c r="W20" s="13">
        <f>'C завтраками| Bed and breakfast'!AD21*0.9</f>
        <v>27360</v>
      </c>
      <c r="X20" s="13">
        <f>'C завтраками| Bed and breakfast'!AE21*0.9</f>
        <v>27000</v>
      </c>
      <c r="Y20" s="13">
        <f>'C завтраками| Bed and breakfast'!AF21*0.9</f>
        <v>25110</v>
      </c>
      <c r="Z20" s="13">
        <f>'C завтраками| Bed and breakfast'!AG21*0.9</f>
        <v>26460</v>
      </c>
      <c r="AA20" s="13">
        <f>'C завтраками| Bed and breakfast'!AH21*0.9</f>
        <v>24660</v>
      </c>
      <c r="AB20" s="13">
        <f>'C завтраками| Bed and breakfast'!AI21*0.9</f>
        <v>21150</v>
      </c>
      <c r="AC20" s="13">
        <f>'C завтраками| Bed and breakfast'!AJ21*0.9</f>
        <v>21960</v>
      </c>
      <c r="AD20" s="13">
        <f>'C завтраками| Bed and breakfast'!AK21*0.9</f>
        <v>22230</v>
      </c>
      <c r="AE20" s="13">
        <f>'C завтраками| Bed and breakfast'!AL21*0.9</f>
        <v>21960</v>
      </c>
      <c r="AF20" s="13">
        <f>'C завтраками| Bed and breakfast'!AM21*0.9</f>
        <v>20700</v>
      </c>
    </row>
    <row r="21" spans="1:32" s="16" customFormat="1" ht="12" customHeight="1" x14ac:dyDescent="0.2">
      <c r="A21" s="278">
        <v>4</v>
      </c>
      <c r="B21" s="13">
        <f>'C завтраками| Bed and breakfast'!I22*0.9</f>
        <v>25110</v>
      </c>
      <c r="C21" s="13">
        <f>'C завтраками| Bed and breakfast'!J22*0.9</f>
        <v>25110</v>
      </c>
      <c r="D21" s="13">
        <f>'C завтраками| Bed and breakfast'!K22*0.9</f>
        <v>25110</v>
      </c>
      <c r="E21" s="13">
        <f>'C завтраками| Bed and breakfast'!L22*0.9</f>
        <v>23130</v>
      </c>
      <c r="F21" s="13">
        <f>'C завтраками| Bed and breakfast'!M22*0.9</f>
        <v>24210</v>
      </c>
      <c r="G21" s="13">
        <f>'C завтраками| Bed and breakfast'!N22*0.9</f>
        <v>23760</v>
      </c>
      <c r="H21" s="13">
        <f>'C завтраками| Bed and breakfast'!O22*0.9</f>
        <v>23400</v>
      </c>
      <c r="I21" s="13">
        <f>'C завтраками| Bed and breakfast'!P22*0.9</f>
        <v>26460</v>
      </c>
      <c r="J21" s="13">
        <f>'C завтраками| Bed and breakfast'!Q22*0.9</f>
        <v>27000</v>
      </c>
      <c r="K21" s="13">
        <f>'C завтраками| Bed and breakfast'!R22*0.9</f>
        <v>28170</v>
      </c>
      <c r="L21" s="13">
        <f>'C завтраками| Bed and breakfast'!S22*0.9</f>
        <v>25110</v>
      </c>
      <c r="M21" s="13">
        <f>'C завтраками| Bed and breakfast'!T22*0.9</f>
        <v>26010</v>
      </c>
      <c r="N21" s="13">
        <f>'C завтраками| Bed and breakfast'!U22*0.9</f>
        <v>26460</v>
      </c>
      <c r="O21" s="13">
        <f>'C завтраками| Bed and breakfast'!V22*0.9</f>
        <v>26010</v>
      </c>
      <c r="P21" s="13">
        <f>'C завтраками| Bed and breakfast'!W22*0.9</f>
        <v>27000</v>
      </c>
      <c r="Q21" s="13">
        <f>'C завтраками| Bed and breakfast'!X22*0.9</f>
        <v>27000</v>
      </c>
      <c r="R21" s="13">
        <f>'C завтраками| Bed and breakfast'!Y22*0.9</f>
        <v>26010</v>
      </c>
      <c r="S21" s="13">
        <f>'C завтраками| Bed and breakfast'!Z22*0.9</f>
        <v>26460</v>
      </c>
      <c r="T21" s="13">
        <f>'C завтраками| Bed and breakfast'!AA22*0.9</f>
        <v>26460</v>
      </c>
      <c r="U21" s="13">
        <f>'C завтраками| Bed and breakfast'!AB22*0.9</f>
        <v>27000</v>
      </c>
      <c r="V21" s="13">
        <f>'C завтраками| Bed and breakfast'!AC22*0.9</f>
        <v>27000</v>
      </c>
      <c r="W21" s="13">
        <f>'C завтраками| Bed and breakfast'!AD22*0.9</f>
        <v>27360</v>
      </c>
      <c r="X21" s="13">
        <f>'C завтраками| Bed and breakfast'!AE22*0.9</f>
        <v>27000</v>
      </c>
      <c r="Y21" s="13">
        <f>'C завтраками| Bed and breakfast'!AF22*0.9</f>
        <v>25110</v>
      </c>
      <c r="Z21" s="13">
        <f>'C завтраками| Bed and breakfast'!AG22*0.9</f>
        <v>26460</v>
      </c>
      <c r="AA21" s="13">
        <f>'C завтраками| Bed and breakfast'!AH22*0.9</f>
        <v>24660</v>
      </c>
      <c r="AB21" s="13">
        <f>'C завтраками| Bed and breakfast'!AI22*0.9</f>
        <v>21150</v>
      </c>
      <c r="AC21" s="13">
        <f>'C завтраками| Bed and breakfast'!AJ22*0.9</f>
        <v>21960</v>
      </c>
      <c r="AD21" s="13">
        <f>'C завтраками| Bed and breakfast'!AK22*0.9</f>
        <v>22230</v>
      </c>
      <c r="AE21" s="13">
        <f>'C завтраками| Bed and breakfast'!AL22*0.9</f>
        <v>21960</v>
      </c>
      <c r="AF21" s="13">
        <f>'C завтраками| Bed and breakfast'!AM22*0.9</f>
        <v>20700</v>
      </c>
    </row>
    <row r="22" spans="1:32" s="16" customFormat="1" ht="165" x14ac:dyDescent="0.2">
      <c r="A22" s="323" t="s">
        <v>441</v>
      </c>
    </row>
    <row r="23" spans="1:32" s="16" customFormat="1" ht="12" customHeight="1" x14ac:dyDescent="0.2">
      <c r="A23" s="224" t="s">
        <v>73</v>
      </c>
    </row>
    <row r="24" spans="1:32" s="14" customFormat="1" ht="12" x14ac:dyDescent="0.2">
      <c r="A24" s="221" t="s">
        <v>442</v>
      </c>
    </row>
    <row r="25" spans="1:32" s="14" customFormat="1" ht="12" x14ac:dyDescent="0.2">
      <c r="A25" s="221" t="s">
        <v>443</v>
      </c>
    </row>
    <row r="26" spans="1:32" s="14" customFormat="1" ht="12.75" customHeight="1" x14ac:dyDescent="0.2">
      <c r="A26" s="155"/>
    </row>
    <row r="27" spans="1:32" s="14" customFormat="1" ht="12.75" customHeight="1" x14ac:dyDescent="0.2">
      <c r="A27" s="224" t="s">
        <v>64</v>
      </c>
    </row>
    <row r="28" spans="1:32" x14ac:dyDescent="0.25">
      <c r="A28" s="49" t="s">
        <v>65</v>
      </c>
    </row>
    <row r="29" spans="1:32" x14ac:dyDescent="0.25">
      <c r="A29" s="50" t="s">
        <v>66</v>
      </c>
    </row>
    <row r="30" spans="1:32" x14ac:dyDescent="0.25">
      <c r="A30" s="50" t="s">
        <v>68</v>
      </c>
    </row>
    <row r="31" spans="1:32" ht="24" x14ac:dyDescent="0.25">
      <c r="A31" s="156" t="s">
        <v>69</v>
      </c>
    </row>
    <row r="32" spans="1:32" x14ac:dyDescent="0.25">
      <c r="A32" s="56" t="s">
        <v>379</v>
      </c>
    </row>
    <row r="33" spans="1:1" x14ac:dyDescent="0.25">
      <c r="A33" s="156" t="s">
        <v>444</v>
      </c>
    </row>
    <row r="34" spans="1:1" s="8" customFormat="1" ht="42" x14ac:dyDescent="0.25">
      <c r="A34" s="225" t="s">
        <v>419</v>
      </c>
    </row>
    <row r="35" spans="1:1" s="8" customFormat="1" ht="42" x14ac:dyDescent="0.25">
      <c r="A35" s="270" t="s">
        <v>415</v>
      </c>
    </row>
    <row r="36" spans="1:1" s="8" customFormat="1" ht="31.5" x14ac:dyDescent="0.25">
      <c r="A36" s="270" t="s">
        <v>416</v>
      </c>
    </row>
    <row r="37" spans="1:1" s="8" customFormat="1" ht="31.5" x14ac:dyDescent="0.25">
      <c r="A37" s="270" t="s">
        <v>445</v>
      </c>
    </row>
    <row r="38" spans="1:1" s="8" customFormat="1" ht="63" x14ac:dyDescent="0.25">
      <c r="A38" s="270" t="s">
        <v>446</v>
      </c>
    </row>
    <row r="39" spans="1:1" s="8" customFormat="1" ht="42" x14ac:dyDescent="0.25">
      <c r="A39" s="225" t="s">
        <v>447</v>
      </c>
    </row>
    <row r="40" spans="1:1" s="8" customFormat="1" ht="31.5" x14ac:dyDescent="0.25">
      <c r="A40" s="270" t="s">
        <v>448</v>
      </c>
    </row>
    <row r="41" spans="1:1" s="8" customFormat="1" ht="21" x14ac:dyDescent="0.25">
      <c r="A41" s="270" t="s">
        <v>449</v>
      </c>
    </row>
    <row r="42" spans="1:1" s="8" customFormat="1" ht="42" x14ac:dyDescent="0.25">
      <c r="A42" s="186" t="s">
        <v>196</v>
      </c>
    </row>
    <row r="43" spans="1:1" s="8" customFormat="1" ht="63" x14ac:dyDescent="0.25">
      <c r="A43" s="302" t="s">
        <v>417</v>
      </c>
    </row>
    <row r="44" spans="1:1" s="8" customFormat="1" ht="21" x14ac:dyDescent="0.25">
      <c r="A44" s="216" t="s">
        <v>192</v>
      </c>
    </row>
    <row r="45" spans="1:1" s="8" customFormat="1" ht="54" x14ac:dyDescent="0.25">
      <c r="A45" s="170" t="s">
        <v>418</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451</v>
      </c>
    </row>
    <row r="50" spans="1:1" x14ac:dyDescent="0.25">
      <c r="A50" s="60"/>
    </row>
    <row r="51" spans="1:1" x14ac:dyDescent="0.25">
      <c r="A51" s="324"/>
    </row>
    <row r="52" spans="1:1" x14ac:dyDescent="0.25">
      <c r="A52" s="324"/>
    </row>
    <row r="53" spans="1:1" x14ac:dyDescent="0.25">
      <c r="A53" s="8"/>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50" t="s">
        <v>226</v>
      </c>
      <c r="B34" s="350"/>
      <c r="C34" s="350"/>
      <c r="D34" s="350"/>
      <c r="E34" s="350"/>
      <c r="F34" s="350"/>
      <c r="G34" s="350"/>
      <c r="H34" s="350"/>
      <c r="I34" s="350" t="s">
        <v>226</v>
      </c>
      <c r="J34" s="350"/>
      <c r="K34" s="350"/>
      <c r="L34" s="350"/>
      <c r="M34" s="350"/>
      <c r="N34" s="350"/>
      <c r="O34" s="350"/>
      <c r="P34" s="350"/>
      <c r="Q34" s="350" t="s">
        <v>226</v>
      </c>
      <c r="R34" s="350"/>
      <c r="S34" s="350"/>
      <c r="T34" s="350"/>
      <c r="U34" s="350"/>
      <c r="V34" s="350"/>
      <c r="W34" s="350"/>
      <c r="X34" s="350"/>
      <c r="Y34" s="350" t="s">
        <v>226</v>
      </c>
      <c r="Z34" s="350"/>
      <c r="AA34" s="350"/>
      <c r="AB34" s="350"/>
      <c r="AC34" s="350"/>
      <c r="AD34" s="350"/>
      <c r="AE34" s="350"/>
      <c r="AF34" s="350"/>
      <c r="AG34" s="350" t="s">
        <v>226</v>
      </c>
      <c r="AH34" s="350"/>
      <c r="AI34" s="350"/>
      <c r="AJ34" s="350"/>
      <c r="AK34" s="350"/>
      <c r="AL34" s="350"/>
      <c r="AM34" s="350"/>
      <c r="AN34" s="350"/>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227</v>
      </c>
    </row>
    <row r="48" spans="1:41" x14ac:dyDescent="0.25">
      <c r="A48" s="158"/>
    </row>
    <row r="49" spans="1:1" ht="38.25" x14ac:dyDescent="0.25">
      <c r="A49" s="159" t="s">
        <v>228</v>
      </c>
    </row>
    <row r="50" spans="1:1" ht="52.5" x14ac:dyDescent="0.25">
      <c r="A50" s="190" t="s">
        <v>203</v>
      </c>
    </row>
    <row r="51" spans="1:1" ht="52.5" x14ac:dyDescent="0.25">
      <c r="A51" s="190" t="s">
        <v>204</v>
      </c>
    </row>
    <row r="52" spans="1:1" ht="84" x14ac:dyDescent="0.25">
      <c r="A52" s="190" t="s">
        <v>205</v>
      </c>
    </row>
    <row r="53" spans="1:1" ht="63" x14ac:dyDescent="0.25">
      <c r="A53" s="190" t="s">
        <v>206</v>
      </c>
    </row>
    <row r="54" spans="1:1" ht="63" x14ac:dyDescent="0.25">
      <c r="A54" s="190" t="s">
        <v>207</v>
      </c>
    </row>
    <row r="55" spans="1:1" ht="42" x14ac:dyDescent="0.25">
      <c r="A55" s="190" t="s">
        <v>208</v>
      </c>
    </row>
    <row r="56" spans="1:1" ht="63" x14ac:dyDescent="0.25">
      <c r="A56" s="190" t="s">
        <v>209</v>
      </c>
    </row>
    <row r="57" spans="1:1" ht="42" x14ac:dyDescent="0.25">
      <c r="A57" s="190" t="s">
        <v>210</v>
      </c>
    </row>
    <row r="58" spans="1:1" ht="42" x14ac:dyDescent="0.25">
      <c r="A58" s="190" t="s">
        <v>211</v>
      </c>
    </row>
    <row r="59" spans="1:1" ht="52.5" x14ac:dyDescent="0.25">
      <c r="A59" s="190" t="s">
        <v>212</v>
      </c>
    </row>
    <row r="60" spans="1:1" x14ac:dyDescent="0.25">
      <c r="A60" s="168"/>
    </row>
    <row r="61" spans="1:1" ht="52.5" x14ac:dyDescent="0.25">
      <c r="A61" s="186"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5"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5"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5"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200" t="s">
        <v>226</v>
      </c>
      <c r="B18" s="200"/>
      <c r="C18" s="200"/>
      <c r="D18" s="200"/>
      <c r="E18" s="200"/>
      <c r="F18" s="200"/>
      <c r="G18" s="200"/>
      <c r="H18" s="200"/>
      <c r="I18" s="200" t="s">
        <v>226</v>
      </c>
      <c r="J18" s="200"/>
      <c r="K18" s="200"/>
      <c r="L18" s="200"/>
      <c r="M18" s="200"/>
      <c r="N18" s="200"/>
      <c r="O18" s="200"/>
      <c r="P18" s="200"/>
      <c r="Q18" s="200" t="s">
        <v>226</v>
      </c>
      <c r="R18" s="200"/>
      <c r="S18" s="200"/>
      <c r="T18" s="200"/>
      <c r="U18" s="200"/>
      <c r="V18" s="200"/>
      <c r="W18" s="200"/>
      <c r="X18" s="200"/>
      <c r="Y18" s="200" t="s">
        <v>226</v>
      </c>
      <c r="Z18" s="200"/>
      <c r="AA18" s="200"/>
      <c r="AB18" s="200"/>
      <c r="AC18" s="200"/>
      <c r="AD18" s="200"/>
      <c r="AE18" s="200"/>
      <c r="AF18" s="200"/>
      <c r="AG18" s="200" t="s">
        <v>226</v>
      </c>
      <c r="AH18" s="200"/>
      <c r="AI18" s="200"/>
      <c r="AJ18" s="200"/>
      <c r="AK18" s="200"/>
      <c r="AL18" s="200"/>
      <c r="AM18" s="200"/>
      <c r="AN18" s="200"/>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227</v>
      </c>
    </row>
    <row r="32" spans="1:41" x14ac:dyDescent="0.25">
      <c r="A32" s="158"/>
    </row>
    <row r="33" spans="1:1" ht="38.25" x14ac:dyDescent="0.25">
      <c r="A33" s="159" t="s">
        <v>228</v>
      </c>
    </row>
    <row r="34" spans="1:1" ht="52.5" x14ac:dyDescent="0.25">
      <c r="A34" s="190" t="s">
        <v>203</v>
      </c>
    </row>
    <row r="35" spans="1:1" ht="52.5" x14ac:dyDescent="0.25">
      <c r="A35" s="190" t="s">
        <v>204</v>
      </c>
    </row>
    <row r="36" spans="1:1" ht="84" x14ac:dyDescent="0.25">
      <c r="A36" s="190" t="s">
        <v>205</v>
      </c>
    </row>
    <row r="37" spans="1:1" ht="63" x14ac:dyDescent="0.25">
      <c r="A37" s="190" t="s">
        <v>206</v>
      </c>
    </row>
    <row r="38" spans="1:1" ht="63" x14ac:dyDescent="0.25">
      <c r="A38" s="190" t="s">
        <v>207</v>
      </c>
    </row>
    <row r="39" spans="1:1" ht="42" x14ac:dyDescent="0.25">
      <c r="A39" s="190" t="s">
        <v>208</v>
      </c>
    </row>
    <row r="40" spans="1:1" ht="63" x14ac:dyDescent="0.25">
      <c r="A40" s="190" t="s">
        <v>209</v>
      </c>
    </row>
    <row r="41" spans="1:1" ht="42" x14ac:dyDescent="0.25">
      <c r="A41" s="190" t="s">
        <v>210</v>
      </c>
    </row>
    <row r="42" spans="1:1" ht="42" x14ac:dyDescent="0.25">
      <c r="A42" s="190" t="s">
        <v>211</v>
      </c>
    </row>
    <row r="43" spans="1:1" ht="52.5" x14ac:dyDescent="0.25">
      <c r="A43" s="190" t="s">
        <v>212</v>
      </c>
    </row>
    <row r="44" spans="1:1" x14ac:dyDescent="0.25">
      <c r="A44" s="168"/>
    </row>
    <row r="45" spans="1:1" ht="52.5" x14ac:dyDescent="0.25">
      <c r="A45" s="186"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201" t="s">
        <v>230</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5" t="e">
        <f t="shared" ref="AP20:AT20" si="1">AP4</f>
        <v>#REF!</v>
      </c>
      <c r="AQ20" s="195" t="e">
        <f t="shared" si="1"/>
        <v>#REF!</v>
      </c>
      <c r="AR20" s="195"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5" t="e">
        <f t="shared" si="3"/>
        <v>#REF!</v>
      </c>
      <c r="BC20" s="195" t="e">
        <f t="shared" ref="BC20:BD20" si="4">BC4</f>
        <v>#REF!</v>
      </c>
      <c r="BD20" s="195"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5" t="e">
        <f t="shared" ref="AP21:AT21" si="5">AP5</f>
        <v>#REF!</v>
      </c>
      <c r="AQ21" s="195" t="e">
        <f t="shared" si="5"/>
        <v>#REF!</v>
      </c>
      <c r="AR21" s="195"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5" t="e">
        <f t="shared" si="7"/>
        <v>#REF!</v>
      </c>
      <c r="BC21" s="195" t="e">
        <f t="shared" ref="BC21:BD21" si="8">BC5</f>
        <v>#REF!</v>
      </c>
      <c r="BD21" s="195"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51" t="s">
        <v>231</v>
      </c>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232</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233</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90" t="s">
        <v>203</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90" t="s">
        <v>204</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90" t="s">
        <v>205</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6" t="s">
        <v>240</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90" t="s">
        <v>213</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6" t="s">
        <v>235</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90" t="s">
        <v>241</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90" t="s">
        <v>242</v>
      </c>
      <c r="AO57" s="168"/>
      <c r="AP57" s="168"/>
      <c r="AU57" s="168"/>
      <c r="AV57" s="168"/>
      <c r="AW57" s="168"/>
      <c r="AX57" s="168"/>
      <c r="AY57" s="168"/>
      <c r="AZ57" s="168"/>
    </row>
    <row r="58" spans="1:52" s="46" customFormat="1" ht="42" x14ac:dyDescent="0.2">
      <c r="A58" s="206" t="s">
        <v>243</v>
      </c>
      <c r="AO58" s="168"/>
      <c r="AP58" s="168"/>
      <c r="AU58" s="168"/>
      <c r="AV58" s="168"/>
      <c r="AW58" s="168"/>
      <c r="AX58" s="168"/>
      <c r="AY58" s="168"/>
      <c r="AZ58" s="168"/>
    </row>
    <row r="59" spans="1:52" s="46" customFormat="1" ht="21" x14ac:dyDescent="0.2">
      <c r="A59" s="206" t="s">
        <v>236</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6"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5" t="e">
        <f>'C завтраками| Bed and breakfast'!#REF!</f>
        <v>#REF!</v>
      </c>
      <c r="BC4" s="195" t="e">
        <f>'C завтраками| Bed and breakfast'!#REF!</f>
        <v>#REF!</v>
      </c>
      <c r="BD4" s="195"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5" t="e">
        <f>'C завтраками| Bed and breakfast'!#REF!</f>
        <v>#REF!</v>
      </c>
      <c r="BC5" s="195" t="e">
        <f>'C завтраками| Bed and breakfast'!#REF!</f>
        <v>#REF!</v>
      </c>
      <c r="BD5" s="195"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51" t="s">
        <v>231</v>
      </c>
      <c r="B19" s="351"/>
      <c r="C19" s="351"/>
      <c r="D19" s="351"/>
      <c r="E19" s="351"/>
      <c r="F19" s="351"/>
      <c r="G19" s="351"/>
      <c r="H19" s="351"/>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232</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90" t="s">
        <v>203</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90" t="s">
        <v>204</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90" t="s">
        <v>205</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6" t="s">
        <v>240</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90" t="s">
        <v>213</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6" t="s">
        <v>235</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90" t="s">
        <v>241</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90" t="s">
        <v>242</v>
      </c>
      <c r="AO43" s="168"/>
      <c r="AP43" s="168"/>
      <c r="AU43" s="168"/>
      <c r="AV43" s="168"/>
      <c r="AW43" s="168"/>
      <c r="AX43" s="168"/>
      <c r="AY43" s="168"/>
      <c r="AZ43" s="168"/>
      <c r="BA43" s="168"/>
    </row>
    <row r="44" spans="1:53" s="46" customFormat="1" ht="42" x14ac:dyDescent="0.2">
      <c r="A44" s="206" t="s">
        <v>243</v>
      </c>
      <c r="AO44" s="168"/>
      <c r="AP44" s="168"/>
      <c r="AU44" s="168"/>
      <c r="AV44" s="168"/>
      <c r="AW44" s="168"/>
      <c r="AX44" s="168"/>
      <c r="AY44" s="168"/>
      <c r="AZ44" s="168"/>
      <c r="BA44" s="168"/>
    </row>
    <row r="45" spans="1:53" s="46" customFormat="1" ht="21" x14ac:dyDescent="0.2">
      <c r="A45" s="206" t="s">
        <v>236</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6"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61"/>
  <sheetViews>
    <sheetView zoomScaleNormal="100" workbookViewId="0">
      <selection activeCell="B4" sqref="B4:AM27"/>
    </sheetView>
  </sheetViews>
  <sheetFormatPr defaultColWidth="9.140625" defaultRowHeight="15" x14ac:dyDescent="0.25"/>
  <cols>
    <col min="1" max="1" width="71.85546875" style="2" customWidth="1"/>
    <col min="2" max="3" width="9.85546875" style="1" bestFit="1" customWidth="1"/>
    <col min="4" max="5" width="9.140625" style="1"/>
    <col min="6" max="7" width="9.85546875" style="1" bestFit="1" customWidth="1"/>
    <col min="8" max="10" width="9.140625" style="1"/>
    <col min="11" max="14" width="9.85546875" style="1" bestFit="1" customWidth="1"/>
    <col min="15" max="16" width="9.140625" style="1"/>
    <col min="17" max="18" width="9.85546875" style="1" bestFit="1" customWidth="1"/>
    <col min="19" max="19" width="9.140625" style="1"/>
    <col min="20" max="20" width="9.85546875" style="1" bestFit="1" customWidth="1"/>
    <col min="21" max="21" width="9.140625" style="1"/>
    <col min="22" max="26" width="9.85546875" style="1" bestFit="1" customWidth="1"/>
    <col min="27" max="27" width="9.140625" style="1"/>
    <col min="28" max="28" width="9.85546875" style="1" bestFit="1" customWidth="1"/>
    <col min="29" max="29" width="9.140625" style="1"/>
    <col min="30" max="30" width="9.85546875" style="1" bestFit="1" customWidth="1"/>
    <col min="31" max="31" width="9.140625" style="1"/>
    <col min="32" max="32" width="9.85546875" style="1" bestFit="1" customWidth="1"/>
    <col min="33" max="33" width="9.140625" style="1"/>
    <col min="34" max="34" width="9.85546875" style="1" bestFit="1" customWidth="1"/>
    <col min="35" max="35" width="10.85546875" style="1" customWidth="1"/>
    <col min="36" max="16384" width="9.140625" style="1"/>
  </cols>
  <sheetData>
    <row r="1" spans="1:39" x14ac:dyDescent="0.25">
      <c r="A1" s="9" t="s">
        <v>301</v>
      </c>
    </row>
    <row r="2" spans="1:39" s="2" customFormat="1" ht="12.75" x14ac:dyDescent="0.2">
      <c r="A2" s="9"/>
    </row>
    <row r="3" spans="1:39" s="2" customFormat="1" ht="12.75" customHeight="1" x14ac:dyDescent="0.2">
      <c r="A3" s="11" t="s">
        <v>6</v>
      </c>
    </row>
    <row r="4" spans="1:39" x14ac:dyDescent="0.25">
      <c r="A4" s="259" t="s">
        <v>59</v>
      </c>
      <c r="B4" s="113">
        <f>'C завтраками| Bed and breakfast'!B4</f>
        <v>45776</v>
      </c>
      <c r="C4" s="113">
        <f>'C завтраками| Bed and breakfast'!C4</f>
        <v>45778</v>
      </c>
      <c r="D4" s="113">
        <f>'C завтраками| Bed and breakfast'!D4</f>
        <v>45780</v>
      </c>
      <c r="E4" s="113">
        <f>'C завтраками| Bed and breakfast'!E4</f>
        <v>45782</v>
      </c>
      <c r="F4" s="113">
        <f>'C завтраками| Bed and breakfast'!F4</f>
        <v>45785</v>
      </c>
      <c r="G4" s="113">
        <f>'C завтраками| Bed and breakfast'!G4</f>
        <v>45788</v>
      </c>
      <c r="H4" s="113">
        <f>'C завтраками| Bed and breakfast'!H4</f>
        <v>45804</v>
      </c>
      <c r="I4" s="113">
        <f>'C завтраками| Bed and breakfast'!I4</f>
        <v>45808</v>
      </c>
      <c r="J4" s="113">
        <f>'C завтраками| Bed and breakfast'!J4</f>
        <v>45810</v>
      </c>
      <c r="K4" s="113">
        <f>'C завтраками| Bed and breakfast'!K4</f>
        <v>45815</v>
      </c>
      <c r="L4" s="113">
        <f>'C завтраками| Bed and breakfast'!L4</f>
        <v>45817</v>
      </c>
      <c r="M4" s="113">
        <f>'C завтраками| Bed and breakfast'!M4</f>
        <v>45820</v>
      </c>
      <c r="N4" s="113">
        <f>'C завтраками| Bed and breakfast'!N4</f>
        <v>45823</v>
      </c>
      <c r="O4" s="113">
        <f>'C завтраками| Bed and breakfast'!O4</f>
        <v>45824</v>
      </c>
      <c r="P4" s="113">
        <f>'C завтраками| Bed and breakfast'!P4</f>
        <v>45837</v>
      </c>
      <c r="Q4" s="113">
        <f>'C завтраками| Bed and breakfast'!Q4</f>
        <v>45839</v>
      </c>
      <c r="R4" s="113">
        <f>'C завтраками| Bed and breakfast'!R4</f>
        <v>45849</v>
      </c>
      <c r="S4" s="113">
        <f>'C завтраками| Bed and breakfast'!S4</f>
        <v>45852</v>
      </c>
      <c r="T4" s="113">
        <f>'C завтраками| Bed and breakfast'!T4</f>
        <v>45855</v>
      </c>
      <c r="U4" s="113">
        <f>'C завтраками| Bed and breakfast'!U4</f>
        <v>45856</v>
      </c>
      <c r="V4" s="113">
        <f>'C завтраками| Bed and breakfast'!V4</f>
        <v>45858</v>
      </c>
      <c r="W4" s="113">
        <f>'C завтраками| Bed and breakfast'!W4</f>
        <v>45863</v>
      </c>
      <c r="X4" s="113">
        <f>'C завтраками| Bed and breakfast'!X4</f>
        <v>45865</v>
      </c>
      <c r="Y4" s="113">
        <f>'C завтраками| Bed and breakfast'!Y4</f>
        <v>45867</v>
      </c>
      <c r="Z4" s="113">
        <f>'C завтраками| Bed and breakfast'!Z4</f>
        <v>45870</v>
      </c>
      <c r="AA4" s="113">
        <f>'C завтраками| Bed and breakfast'!AA4</f>
        <v>45872</v>
      </c>
      <c r="AB4" s="113">
        <f>'C завтраками| Bed and breakfast'!AB4</f>
        <v>45878</v>
      </c>
      <c r="AC4" s="113">
        <f>'C завтраками| Bed and breakfast'!AC4</f>
        <v>45879</v>
      </c>
      <c r="AD4" s="113">
        <f>'C завтраками| Bed and breakfast'!AD4</f>
        <v>45884</v>
      </c>
      <c r="AE4" s="113">
        <f>'C завтраками| Bed and breakfast'!AE4</f>
        <v>45886</v>
      </c>
      <c r="AF4" s="113">
        <f>'C завтраками| Bed and breakfast'!AF4</f>
        <v>45889</v>
      </c>
      <c r="AG4" s="113">
        <f>'C завтраками| Bed and breakfast'!AG4</f>
        <v>45891</v>
      </c>
      <c r="AH4" s="113">
        <f>'C завтраками| Bed and breakfast'!AH4</f>
        <v>45893</v>
      </c>
      <c r="AI4" s="113">
        <f>'C завтраками| Bed and breakfast'!AI4</f>
        <v>45901</v>
      </c>
      <c r="AJ4" s="113">
        <f>'C завтраками| Bed and breakfast'!AJ4</f>
        <v>45905</v>
      </c>
      <c r="AK4" s="113">
        <f>'C завтраками| Bed and breakfast'!AK4</f>
        <v>45909</v>
      </c>
      <c r="AL4" s="113">
        <f>'C завтраками| Bed and breakfast'!AL4</f>
        <v>45922</v>
      </c>
      <c r="AM4" s="113">
        <f>'C завтраками| Bed and breakfast'!AM4</f>
        <v>45928</v>
      </c>
    </row>
    <row r="5" spans="1:39" ht="23.25" customHeight="1" x14ac:dyDescent="0.25">
      <c r="A5" s="259"/>
      <c r="B5" s="113">
        <f>'C завтраками| Bed and breakfast'!B5</f>
        <v>45777</v>
      </c>
      <c r="C5" s="113">
        <f>'C завтраками| Bed and breakfast'!C5</f>
        <v>45779</v>
      </c>
      <c r="D5" s="113">
        <f>'C завтраками| Bed and breakfast'!D5</f>
        <v>45780</v>
      </c>
      <c r="E5" s="113">
        <f>'C завтраками| Bed and breakfast'!E5</f>
        <v>45784</v>
      </c>
      <c r="F5" s="113">
        <f>'C завтраками| Bed and breakfast'!F5</f>
        <v>45787</v>
      </c>
      <c r="G5" s="113">
        <f>'C завтраками| Bed and breakfast'!G5</f>
        <v>45803</v>
      </c>
      <c r="H5" s="113">
        <f>'C завтраками| Bed and breakfast'!H5</f>
        <v>45807</v>
      </c>
      <c r="I5" s="113">
        <f>'C завтраками| Bed and breakfast'!I5</f>
        <v>45809</v>
      </c>
      <c r="J5" s="113">
        <f>'C завтраками| Bed and breakfast'!J5</f>
        <v>45814</v>
      </c>
      <c r="K5" s="113">
        <f>'C завтраками| Bed and breakfast'!K5</f>
        <v>45816</v>
      </c>
      <c r="L5" s="113">
        <f>'C завтраками| Bed and breakfast'!L5</f>
        <v>45819</v>
      </c>
      <c r="M5" s="113">
        <f>'C завтраками| Bed and breakfast'!M5</f>
        <v>45822</v>
      </c>
      <c r="N5" s="113">
        <f>'C завтраками| Bed and breakfast'!N5</f>
        <v>45823</v>
      </c>
      <c r="O5" s="113">
        <f>'C завтраками| Bed and breakfast'!O5</f>
        <v>45836</v>
      </c>
      <c r="P5" s="113">
        <f>'C завтраками| Bed and breakfast'!P5</f>
        <v>45838</v>
      </c>
      <c r="Q5" s="113">
        <f>'C завтраками| Bed and breakfast'!Q5</f>
        <v>45848</v>
      </c>
      <c r="R5" s="113">
        <f>'C завтраками| Bed and breakfast'!R5</f>
        <v>45851</v>
      </c>
      <c r="S5" s="113">
        <f>'C завтраками| Bed and breakfast'!S5</f>
        <v>45854</v>
      </c>
      <c r="T5" s="113">
        <f>'C завтраками| Bed and breakfast'!T5</f>
        <v>45855</v>
      </c>
      <c r="U5" s="113">
        <f>'C завтраками| Bed and breakfast'!U5</f>
        <v>45857</v>
      </c>
      <c r="V5" s="113">
        <f>'C завтраками| Bed and breakfast'!V5</f>
        <v>45862</v>
      </c>
      <c r="W5" s="113">
        <f>'C завтраками| Bed and breakfast'!W5</f>
        <v>45864</v>
      </c>
      <c r="X5" s="113">
        <f>'C завтраками| Bed and breakfast'!X5</f>
        <v>45866</v>
      </c>
      <c r="Y5" s="113">
        <f>'C завтраками| Bed and breakfast'!Y5</f>
        <v>45869</v>
      </c>
      <c r="Z5" s="113">
        <f>'C завтраками| Bed and breakfast'!Z5</f>
        <v>45871</v>
      </c>
      <c r="AA5" s="113">
        <f>'C завтраками| Bed and breakfast'!AA5</f>
        <v>45877</v>
      </c>
      <c r="AB5" s="113">
        <f>'C завтраками| Bed and breakfast'!AB5</f>
        <v>45878</v>
      </c>
      <c r="AC5" s="113">
        <f>'C завтраками| Bed and breakfast'!AC5</f>
        <v>45883</v>
      </c>
      <c r="AD5" s="113">
        <f>'C завтраками| Bed and breakfast'!AD5</f>
        <v>45885</v>
      </c>
      <c r="AE5" s="113">
        <f>'C завтраками| Bed and breakfast'!AE5</f>
        <v>45888</v>
      </c>
      <c r="AF5" s="113">
        <f>'C завтраками| Bed and breakfast'!AF5</f>
        <v>45890</v>
      </c>
      <c r="AG5" s="113">
        <f>'C завтраками| Bed and breakfast'!AG5</f>
        <v>45892</v>
      </c>
      <c r="AH5" s="113">
        <f>'C завтраками| Bed and breakfast'!AH5</f>
        <v>45900</v>
      </c>
      <c r="AI5" s="113">
        <f>'C завтраками| Bed and breakfast'!AI5</f>
        <v>45904</v>
      </c>
      <c r="AJ5" s="113">
        <f>'C завтраками| Bed and breakfast'!AJ5</f>
        <v>45908</v>
      </c>
      <c r="AK5" s="113">
        <f>'C завтраками| Bed and breakfast'!AK5</f>
        <v>45921</v>
      </c>
      <c r="AL5" s="113">
        <f>'C завтраками| Bed and breakfast'!AL5</f>
        <v>45927</v>
      </c>
      <c r="AM5" s="113">
        <f>'C завтраками| Bed and breakfast'!AM5</f>
        <v>45930</v>
      </c>
    </row>
    <row r="6" spans="1:39" s="10" customFormat="1" ht="12" customHeight="1" x14ac:dyDescent="0.2">
      <c r="A6" s="13" t="s">
        <v>220</v>
      </c>
    </row>
    <row r="7" spans="1:39" s="10" customFormat="1" ht="12" customHeight="1" x14ac:dyDescent="0.2">
      <c r="A7" s="4">
        <v>1</v>
      </c>
      <c r="B7" s="13">
        <f>'C завтраками| Bed and breakfast'!B7</f>
        <v>7000</v>
      </c>
      <c r="C7" s="13">
        <f>'C завтраками| Bed and breakfast'!C7</f>
        <v>9400</v>
      </c>
      <c r="D7" s="13">
        <f>'C завтраками| Bed and breakfast'!D7</f>
        <v>9400</v>
      </c>
      <c r="E7" s="13">
        <f>'C завтраками| Bed and breakfast'!E7</f>
        <v>7500</v>
      </c>
      <c r="F7" s="13">
        <f>'C завтраками| Bed and breakfast'!F7</f>
        <v>8000</v>
      </c>
      <c r="G7" s="13">
        <f>'C завтраками| Bed and breakfast'!G7</f>
        <v>7000</v>
      </c>
      <c r="H7" s="13">
        <f>'C завтраками| Bed and breakfast'!H7</f>
        <v>7500</v>
      </c>
      <c r="I7" s="13">
        <f>'C завтраками| Bed and breakfast'!I7</f>
        <v>9900</v>
      </c>
      <c r="J7" s="13">
        <f>'C завтраками| Bed and breakfast'!J7</f>
        <v>9900</v>
      </c>
      <c r="K7" s="13">
        <f>'C завтраками| Bed and breakfast'!K7</f>
        <v>9900</v>
      </c>
      <c r="L7" s="13">
        <f>'C завтраками| Bed and breakfast'!L7</f>
        <v>7700</v>
      </c>
      <c r="M7" s="13">
        <f>'C завтраками| Bed and breakfast'!M7</f>
        <v>8900</v>
      </c>
      <c r="N7" s="13">
        <f>'C завтраками| Bed and breakfast'!N7</f>
        <v>8400</v>
      </c>
      <c r="O7" s="13">
        <f>'C завтраками| Bed and breakfast'!O7</f>
        <v>8000</v>
      </c>
      <c r="P7" s="13">
        <f>'C завтраками| Bed and breakfast'!P7</f>
        <v>11400</v>
      </c>
      <c r="Q7" s="13">
        <f>'C завтраками| Bed and breakfast'!Q7</f>
        <v>12000</v>
      </c>
      <c r="R7" s="13">
        <f>'C завтраками| Bed and breakfast'!R7</f>
        <v>13300</v>
      </c>
      <c r="S7" s="13">
        <f>'C завтраками| Bed and breakfast'!S7</f>
        <v>9900</v>
      </c>
      <c r="T7" s="13">
        <f>'C завтраками| Bed and breakfast'!T7</f>
        <v>10900</v>
      </c>
      <c r="U7" s="13">
        <f>'C завтраками| Bed and breakfast'!U7</f>
        <v>11400</v>
      </c>
      <c r="V7" s="13">
        <f>'C завтраками| Bed and breakfast'!V7</f>
        <v>10900</v>
      </c>
      <c r="W7" s="13">
        <f>'C завтраками| Bed and breakfast'!W7</f>
        <v>12000</v>
      </c>
      <c r="X7" s="13">
        <f>'C завтраками| Bed and breakfast'!X7</f>
        <v>12000</v>
      </c>
      <c r="Y7" s="13">
        <f>'C завтраками| Bed and breakfast'!Y7</f>
        <v>10900</v>
      </c>
      <c r="Z7" s="13">
        <f>'C завтраками| Bed and breakfast'!Z7</f>
        <v>11400</v>
      </c>
      <c r="AA7" s="13">
        <f>'C завтраками| Bed and breakfast'!AA7</f>
        <v>11400</v>
      </c>
      <c r="AB7" s="13">
        <f>'C завтраками| Bed and breakfast'!AB7</f>
        <v>12000</v>
      </c>
      <c r="AC7" s="13">
        <f>'C завтраками| Bed and breakfast'!AC7</f>
        <v>12000</v>
      </c>
      <c r="AD7" s="13">
        <f>'C завтраками| Bed and breakfast'!AD7</f>
        <v>12400</v>
      </c>
      <c r="AE7" s="13">
        <f>'C завтраками| Bed and breakfast'!AE7</f>
        <v>12000</v>
      </c>
      <c r="AF7" s="13">
        <f>'C завтраками| Bed and breakfast'!AF7</f>
        <v>9900</v>
      </c>
      <c r="AG7" s="13">
        <f>'C завтраками| Bed and breakfast'!AG7</f>
        <v>11400</v>
      </c>
      <c r="AH7" s="13">
        <f>'C завтраками| Bed and breakfast'!AH7</f>
        <v>9400</v>
      </c>
      <c r="AI7" s="13">
        <f>'C завтраками| Bed and breakfast'!AI7</f>
        <v>8500</v>
      </c>
      <c r="AJ7" s="13">
        <f>'C завтраками| Bed and breakfast'!AJ7</f>
        <v>9400</v>
      </c>
      <c r="AK7" s="13">
        <f>'C завтраками| Bed and breakfast'!AK7</f>
        <v>9700</v>
      </c>
      <c r="AL7" s="13">
        <f>'C завтраками| Bed and breakfast'!AL7</f>
        <v>9400</v>
      </c>
      <c r="AM7" s="13">
        <f>'C завтраками| Bed and breakfast'!AM7</f>
        <v>8000</v>
      </c>
    </row>
    <row r="8" spans="1:39" s="10" customFormat="1" ht="12" customHeight="1" x14ac:dyDescent="0.2">
      <c r="A8" s="4">
        <v>2</v>
      </c>
      <c r="B8" s="13">
        <f>'C завтраками| Bed and breakfast'!B8</f>
        <v>8500</v>
      </c>
      <c r="C8" s="13">
        <f>'C завтраками| Bed and breakfast'!C8</f>
        <v>10900</v>
      </c>
      <c r="D8" s="13">
        <f>'C завтраками| Bed and breakfast'!D8</f>
        <v>10900</v>
      </c>
      <c r="E8" s="13">
        <f>'C завтраками| Bed and breakfast'!E8</f>
        <v>9000</v>
      </c>
      <c r="F8" s="13">
        <f>'C завтраками| Bed and breakfast'!F8</f>
        <v>9500</v>
      </c>
      <c r="G8" s="13">
        <f>'C завтраками| Bed and breakfast'!G8</f>
        <v>8500</v>
      </c>
      <c r="H8" s="13">
        <f>'C завтраками| Bed and breakfast'!H8</f>
        <v>9000</v>
      </c>
      <c r="I8" s="13">
        <f>'C завтраками| Bed and breakfast'!I8</f>
        <v>11400</v>
      </c>
      <c r="J8" s="13">
        <f>'C завтраками| Bed and breakfast'!J8</f>
        <v>11400</v>
      </c>
      <c r="K8" s="13">
        <f>'C завтраками| Bed and breakfast'!K8</f>
        <v>11400</v>
      </c>
      <c r="L8" s="13">
        <f>'C завтраками| Bed and breakfast'!L8</f>
        <v>9200</v>
      </c>
      <c r="M8" s="13">
        <f>'C завтраками| Bed and breakfast'!M8</f>
        <v>10400</v>
      </c>
      <c r="N8" s="13">
        <f>'C завтраками| Bed and breakfast'!N8</f>
        <v>9900</v>
      </c>
      <c r="O8" s="13">
        <f>'C завтраками| Bed and breakfast'!O8</f>
        <v>9500</v>
      </c>
      <c r="P8" s="13">
        <f>'C завтраками| Bed and breakfast'!P8</f>
        <v>12900</v>
      </c>
      <c r="Q8" s="13">
        <f>'C завтраками| Bed and breakfast'!Q8</f>
        <v>13500</v>
      </c>
      <c r="R8" s="13">
        <f>'C завтраками| Bed and breakfast'!R8</f>
        <v>14800</v>
      </c>
      <c r="S8" s="13">
        <f>'C завтраками| Bed and breakfast'!S8</f>
        <v>11400</v>
      </c>
      <c r="T8" s="13">
        <f>'C завтраками| Bed and breakfast'!T8</f>
        <v>12400</v>
      </c>
      <c r="U8" s="13">
        <f>'C завтраками| Bed and breakfast'!U8</f>
        <v>12900</v>
      </c>
      <c r="V8" s="13">
        <f>'C завтраками| Bed and breakfast'!V8</f>
        <v>12400</v>
      </c>
      <c r="W8" s="13">
        <f>'C завтраками| Bed and breakfast'!W8</f>
        <v>13500</v>
      </c>
      <c r="X8" s="13">
        <f>'C завтраками| Bed and breakfast'!X8</f>
        <v>13500</v>
      </c>
      <c r="Y8" s="13">
        <f>'C завтраками| Bed and breakfast'!Y8</f>
        <v>12400</v>
      </c>
      <c r="Z8" s="13">
        <f>'C завтраками| Bed and breakfast'!Z8</f>
        <v>12900</v>
      </c>
      <c r="AA8" s="13">
        <f>'C завтраками| Bed and breakfast'!AA8</f>
        <v>12900</v>
      </c>
      <c r="AB8" s="13">
        <f>'C завтраками| Bed and breakfast'!AB8</f>
        <v>13500</v>
      </c>
      <c r="AC8" s="13">
        <f>'C завтраками| Bed and breakfast'!AC8</f>
        <v>13500</v>
      </c>
      <c r="AD8" s="13">
        <f>'C завтраками| Bed and breakfast'!AD8</f>
        <v>13900</v>
      </c>
      <c r="AE8" s="13">
        <f>'C завтраками| Bed and breakfast'!AE8</f>
        <v>13500</v>
      </c>
      <c r="AF8" s="13">
        <f>'C завтраками| Bed and breakfast'!AF8</f>
        <v>11400</v>
      </c>
      <c r="AG8" s="13">
        <f>'C завтраками| Bed and breakfast'!AG8</f>
        <v>12900</v>
      </c>
      <c r="AH8" s="13">
        <f>'C завтраками| Bed and breakfast'!AH8</f>
        <v>10900</v>
      </c>
      <c r="AI8" s="13">
        <f>'C завтраками| Bed and breakfast'!AI8</f>
        <v>10000</v>
      </c>
      <c r="AJ8" s="13">
        <f>'C завтраками| Bed and breakfast'!AJ8</f>
        <v>10900</v>
      </c>
      <c r="AK8" s="13">
        <f>'C завтраками| Bed and breakfast'!AK8</f>
        <v>11200</v>
      </c>
      <c r="AL8" s="13">
        <f>'C завтраками| Bed and breakfast'!AL8</f>
        <v>10900</v>
      </c>
      <c r="AM8" s="13">
        <f>'C завтраками| Bed and breakfast'!AM8</f>
        <v>9500</v>
      </c>
    </row>
    <row r="9" spans="1:39"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s="10" customFormat="1" ht="12" customHeight="1" x14ac:dyDescent="0.2">
      <c r="A10" s="4">
        <v>1</v>
      </c>
      <c r="B10" s="13">
        <f>'C завтраками| Bed and breakfast'!B10</f>
        <v>9000</v>
      </c>
      <c r="C10" s="13">
        <f>'C завтраками| Bed and breakfast'!C10</f>
        <v>11400</v>
      </c>
      <c r="D10" s="13">
        <f>'C завтраками| Bed and breakfast'!D10</f>
        <v>11400</v>
      </c>
      <c r="E10" s="13">
        <f>'C завтраками| Bed and breakfast'!E10</f>
        <v>9500</v>
      </c>
      <c r="F10" s="13">
        <f>'C завтраками| Bed and breakfast'!F10</f>
        <v>10000</v>
      </c>
      <c r="G10" s="13">
        <f>'C завтраками| Bed and breakfast'!G10</f>
        <v>9000</v>
      </c>
      <c r="H10" s="13">
        <f>'C завтраками| Bed and breakfast'!H10</f>
        <v>9500</v>
      </c>
      <c r="I10" s="13">
        <f>'C завтраками| Bed and breakfast'!I10</f>
        <v>11900</v>
      </c>
      <c r="J10" s="13">
        <f>'C завтраками| Bed and breakfast'!J10</f>
        <v>11900</v>
      </c>
      <c r="K10" s="13">
        <f>'C завтраками| Bed and breakfast'!K10</f>
        <v>11900</v>
      </c>
      <c r="L10" s="13">
        <f>'C завтраками| Bed and breakfast'!L10</f>
        <v>9700</v>
      </c>
      <c r="M10" s="13">
        <f>'C завтраками| Bed and breakfast'!M10</f>
        <v>10900</v>
      </c>
      <c r="N10" s="13">
        <f>'C завтраками| Bed and breakfast'!N10</f>
        <v>10400</v>
      </c>
      <c r="O10" s="13">
        <f>'C завтраками| Bed and breakfast'!O10</f>
        <v>10000</v>
      </c>
      <c r="P10" s="13">
        <f>'C завтраками| Bed and breakfast'!P10</f>
        <v>13400</v>
      </c>
      <c r="Q10" s="13">
        <f>'C завтраками| Bed and breakfast'!Q10</f>
        <v>14000</v>
      </c>
      <c r="R10" s="13">
        <f>'C завтраками| Bed and breakfast'!R10</f>
        <v>15300</v>
      </c>
      <c r="S10" s="13">
        <f>'C завтраками| Bed and breakfast'!S10</f>
        <v>11900</v>
      </c>
      <c r="T10" s="13">
        <f>'C завтраками| Bed and breakfast'!T10</f>
        <v>12900</v>
      </c>
      <c r="U10" s="13">
        <f>'C завтраками| Bed and breakfast'!U10</f>
        <v>13400</v>
      </c>
      <c r="V10" s="13">
        <f>'C завтраками| Bed and breakfast'!V10</f>
        <v>12900</v>
      </c>
      <c r="W10" s="13">
        <f>'C завтраками| Bed and breakfast'!W10</f>
        <v>14000</v>
      </c>
      <c r="X10" s="13">
        <f>'C завтраками| Bed and breakfast'!X10</f>
        <v>14000</v>
      </c>
      <c r="Y10" s="13">
        <f>'C завтраками| Bed and breakfast'!Y10</f>
        <v>12900</v>
      </c>
      <c r="Z10" s="13">
        <f>'C завтраками| Bed and breakfast'!Z10</f>
        <v>13400</v>
      </c>
      <c r="AA10" s="13">
        <f>'C завтраками| Bed and breakfast'!AA10</f>
        <v>13400</v>
      </c>
      <c r="AB10" s="13">
        <f>'C завтраками| Bed and breakfast'!AB10</f>
        <v>14000</v>
      </c>
      <c r="AC10" s="13">
        <f>'C завтраками| Bed and breakfast'!AC10</f>
        <v>14000</v>
      </c>
      <c r="AD10" s="13">
        <f>'C завтраками| Bed and breakfast'!AD10</f>
        <v>14400</v>
      </c>
      <c r="AE10" s="13">
        <f>'C завтраками| Bed and breakfast'!AE10</f>
        <v>14000</v>
      </c>
      <c r="AF10" s="13">
        <f>'C завтраками| Bed and breakfast'!AF10</f>
        <v>11900</v>
      </c>
      <c r="AG10" s="13">
        <f>'C завтраками| Bed and breakfast'!AG10</f>
        <v>13400</v>
      </c>
      <c r="AH10" s="13">
        <f>'C завтраками| Bed and breakfast'!AH10</f>
        <v>11400</v>
      </c>
      <c r="AI10" s="13">
        <f>'C завтраками| Bed and breakfast'!AI10</f>
        <v>10000</v>
      </c>
      <c r="AJ10" s="13">
        <f>'C завтраками| Bed and breakfast'!AJ10</f>
        <v>10900</v>
      </c>
      <c r="AK10" s="13">
        <f>'C завтраками| Bed and breakfast'!AK10</f>
        <v>11200</v>
      </c>
      <c r="AL10" s="13">
        <f>'C завтраками| Bed and breakfast'!AL10</f>
        <v>10900</v>
      </c>
      <c r="AM10" s="13">
        <f>'C завтраками| Bed and breakfast'!AM10</f>
        <v>9500</v>
      </c>
    </row>
    <row r="11" spans="1:39" s="10" customFormat="1" ht="12" customHeight="1" x14ac:dyDescent="0.2">
      <c r="A11" s="4">
        <v>2</v>
      </c>
      <c r="B11" s="13">
        <f>'C завтраками| Bed and breakfast'!B11</f>
        <v>10500</v>
      </c>
      <c r="C11" s="13">
        <f>'C завтраками| Bed and breakfast'!C11</f>
        <v>12900</v>
      </c>
      <c r="D11" s="13">
        <f>'C завтраками| Bed and breakfast'!D11</f>
        <v>12900</v>
      </c>
      <c r="E11" s="13">
        <f>'C завтраками| Bed and breakfast'!E11</f>
        <v>11000</v>
      </c>
      <c r="F11" s="13">
        <f>'C завтраками| Bed and breakfast'!F11</f>
        <v>11500</v>
      </c>
      <c r="G11" s="13">
        <f>'C завтраками| Bed and breakfast'!G11</f>
        <v>10500</v>
      </c>
      <c r="H11" s="13">
        <f>'C завтраками| Bed and breakfast'!H11</f>
        <v>11000</v>
      </c>
      <c r="I11" s="13">
        <f>'C завтраками| Bed and breakfast'!I11</f>
        <v>13400</v>
      </c>
      <c r="J11" s="13">
        <f>'C завтраками| Bed and breakfast'!J11</f>
        <v>13400</v>
      </c>
      <c r="K11" s="13">
        <f>'C завтраками| Bed and breakfast'!K11</f>
        <v>13400</v>
      </c>
      <c r="L11" s="13">
        <f>'C завтраками| Bed and breakfast'!L11</f>
        <v>11200</v>
      </c>
      <c r="M11" s="13">
        <f>'C завтраками| Bed and breakfast'!M11</f>
        <v>12400</v>
      </c>
      <c r="N11" s="13">
        <f>'C завтраками| Bed and breakfast'!N11</f>
        <v>11900</v>
      </c>
      <c r="O11" s="13">
        <f>'C завтраками| Bed and breakfast'!O11</f>
        <v>11500</v>
      </c>
      <c r="P11" s="13">
        <f>'C завтраками| Bed and breakfast'!P11</f>
        <v>14900</v>
      </c>
      <c r="Q11" s="13">
        <f>'C завтраками| Bed and breakfast'!Q11</f>
        <v>15500</v>
      </c>
      <c r="R11" s="13">
        <f>'C завтраками| Bed and breakfast'!R11</f>
        <v>16800</v>
      </c>
      <c r="S11" s="13">
        <f>'C завтраками| Bed and breakfast'!S11</f>
        <v>13400</v>
      </c>
      <c r="T11" s="13">
        <f>'C завтраками| Bed and breakfast'!T11</f>
        <v>14400</v>
      </c>
      <c r="U11" s="13">
        <f>'C завтраками| Bed and breakfast'!U11</f>
        <v>14900</v>
      </c>
      <c r="V11" s="13">
        <f>'C завтраками| Bed and breakfast'!V11</f>
        <v>14400</v>
      </c>
      <c r="W11" s="13">
        <f>'C завтраками| Bed and breakfast'!W11</f>
        <v>15500</v>
      </c>
      <c r="X11" s="13">
        <f>'C завтраками| Bed and breakfast'!X11</f>
        <v>15500</v>
      </c>
      <c r="Y11" s="13">
        <f>'C завтраками| Bed and breakfast'!Y11</f>
        <v>14400</v>
      </c>
      <c r="Z11" s="13">
        <f>'C завтраками| Bed and breakfast'!Z11</f>
        <v>14900</v>
      </c>
      <c r="AA11" s="13">
        <f>'C завтраками| Bed and breakfast'!AA11</f>
        <v>14900</v>
      </c>
      <c r="AB11" s="13">
        <f>'C завтраками| Bed and breakfast'!AB11</f>
        <v>15500</v>
      </c>
      <c r="AC11" s="13">
        <f>'C завтраками| Bed and breakfast'!AC11</f>
        <v>15500</v>
      </c>
      <c r="AD11" s="13">
        <f>'C завтраками| Bed and breakfast'!AD11</f>
        <v>15900</v>
      </c>
      <c r="AE11" s="13">
        <f>'C завтраками| Bed and breakfast'!AE11</f>
        <v>15500</v>
      </c>
      <c r="AF11" s="13">
        <f>'C завтраками| Bed and breakfast'!AF11</f>
        <v>13400</v>
      </c>
      <c r="AG11" s="13">
        <f>'C завтраками| Bed and breakfast'!AG11</f>
        <v>14900</v>
      </c>
      <c r="AH11" s="13">
        <f>'C завтраками| Bed and breakfast'!AH11</f>
        <v>12900</v>
      </c>
      <c r="AI11" s="13">
        <f>'C завтраками| Bed and breakfast'!AI11</f>
        <v>11500</v>
      </c>
      <c r="AJ11" s="13">
        <f>'C завтраками| Bed and breakfast'!AJ11</f>
        <v>12400</v>
      </c>
      <c r="AK11" s="13">
        <f>'C завтраками| Bed and breakfast'!AK11</f>
        <v>12700</v>
      </c>
      <c r="AL11" s="13">
        <f>'C завтраками| Bed and breakfast'!AL11</f>
        <v>12400</v>
      </c>
      <c r="AM11" s="13">
        <f>'C завтраками| Bed and breakfast'!AM11</f>
        <v>11000</v>
      </c>
    </row>
    <row r="12" spans="1:39"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s="10" customFormat="1" ht="12" customHeight="1" x14ac:dyDescent="0.2">
      <c r="A13" s="4">
        <v>1</v>
      </c>
      <c r="B13" s="13">
        <f>'C завтраками| Bed and breakfast'!B13</f>
        <v>14500</v>
      </c>
      <c r="C13" s="13">
        <f>'C завтраками| Bed and breakfast'!C13</f>
        <v>16900</v>
      </c>
      <c r="D13" s="13">
        <f>'C завтраками| Bed and breakfast'!D13</f>
        <v>16900</v>
      </c>
      <c r="E13" s="13">
        <f>'C завтраками| Bed and breakfast'!E13</f>
        <v>15000</v>
      </c>
      <c r="F13" s="13">
        <f>'C завтраками| Bed and breakfast'!F13</f>
        <v>15500</v>
      </c>
      <c r="G13" s="13">
        <f>'C завтраками| Bed and breakfast'!G13</f>
        <v>14500</v>
      </c>
      <c r="H13" s="13">
        <f>'C завтраками| Bed and breakfast'!H13</f>
        <v>15000</v>
      </c>
      <c r="I13" s="13">
        <f>'C завтраками| Bed and breakfast'!I13</f>
        <v>17400</v>
      </c>
      <c r="J13" s="13">
        <f>'C завтраками| Bed and breakfast'!J13</f>
        <v>17400</v>
      </c>
      <c r="K13" s="13">
        <f>'C завтраками| Bed and breakfast'!K13</f>
        <v>17400</v>
      </c>
      <c r="L13" s="13">
        <f>'C завтраками| Bed and breakfast'!L13</f>
        <v>15200</v>
      </c>
      <c r="M13" s="13">
        <f>'C завтраками| Bed and breakfast'!M13</f>
        <v>16400</v>
      </c>
      <c r="N13" s="13">
        <f>'C завтраками| Bed and breakfast'!N13</f>
        <v>15900</v>
      </c>
      <c r="O13" s="13">
        <f>'C завтраками| Bed and breakfast'!O13</f>
        <v>15500</v>
      </c>
      <c r="P13" s="13">
        <f>'C завтраками| Bed and breakfast'!P13</f>
        <v>18900</v>
      </c>
      <c r="Q13" s="13">
        <f>'C завтраками| Bed and breakfast'!Q13</f>
        <v>19500</v>
      </c>
      <c r="R13" s="13">
        <f>'C завтраками| Bed and breakfast'!R13</f>
        <v>20800</v>
      </c>
      <c r="S13" s="13">
        <f>'C завтраками| Bed and breakfast'!S13</f>
        <v>17400</v>
      </c>
      <c r="T13" s="13">
        <f>'C завтраками| Bed and breakfast'!T13</f>
        <v>18400</v>
      </c>
      <c r="U13" s="13">
        <f>'C завтраками| Bed and breakfast'!U13</f>
        <v>18900</v>
      </c>
      <c r="V13" s="13">
        <f>'C завтраками| Bed and breakfast'!V13</f>
        <v>18400</v>
      </c>
      <c r="W13" s="13">
        <f>'C завтраками| Bed and breakfast'!W13</f>
        <v>19500</v>
      </c>
      <c r="X13" s="13">
        <f>'C завтраками| Bed and breakfast'!X13</f>
        <v>19500</v>
      </c>
      <c r="Y13" s="13">
        <f>'C завтраками| Bed and breakfast'!Y13</f>
        <v>18400</v>
      </c>
      <c r="Z13" s="13">
        <f>'C завтраками| Bed and breakfast'!Z13</f>
        <v>18900</v>
      </c>
      <c r="AA13" s="13">
        <f>'C завтраками| Bed and breakfast'!AA13</f>
        <v>18900</v>
      </c>
      <c r="AB13" s="13">
        <f>'C завтраками| Bed and breakfast'!AB13</f>
        <v>19500</v>
      </c>
      <c r="AC13" s="13">
        <f>'C завтраками| Bed and breakfast'!AC13</f>
        <v>19500</v>
      </c>
      <c r="AD13" s="13">
        <f>'C завтраками| Bed and breakfast'!AD13</f>
        <v>19900</v>
      </c>
      <c r="AE13" s="13">
        <f>'C завтраками| Bed and breakfast'!AE13</f>
        <v>19500</v>
      </c>
      <c r="AF13" s="13">
        <f>'C завтраками| Bed and breakfast'!AF13</f>
        <v>17400</v>
      </c>
      <c r="AG13" s="13">
        <f>'C завтраками| Bed and breakfast'!AG13</f>
        <v>18900</v>
      </c>
      <c r="AH13" s="13">
        <f>'C завтраками| Bed and breakfast'!AH13</f>
        <v>16900</v>
      </c>
      <c r="AI13" s="13">
        <f>'C завтраками| Bed and breakfast'!AI13</f>
        <v>15000</v>
      </c>
      <c r="AJ13" s="13">
        <f>'C завтраками| Bed and breakfast'!AJ13</f>
        <v>15900</v>
      </c>
      <c r="AK13" s="13">
        <f>'C завтраками| Bed and breakfast'!AK13</f>
        <v>16200</v>
      </c>
      <c r="AL13" s="13">
        <f>'C завтраками| Bed and breakfast'!AL13</f>
        <v>15900</v>
      </c>
      <c r="AM13" s="13">
        <f>'C завтраками| Bed and breakfast'!AM13</f>
        <v>14500</v>
      </c>
    </row>
    <row r="14" spans="1:39" s="10" customFormat="1" ht="12" customHeight="1" x14ac:dyDescent="0.2">
      <c r="A14" s="4">
        <v>2</v>
      </c>
      <c r="B14" s="13">
        <f>'C завтраками| Bed and breakfast'!B14</f>
        <v>16000</v>
      </c>
      <c r="C14" s="13">
        <f>'C завтраками| Bed and breakfast'!C14</f>
        <v>18400</v>
      </c>
      <c r="D14" s="13">
        <f>'C завтраками| Bed and breakfast'!D14</f>
        <v>18400</v>
      </c>
      <c r="E14" s="13">
        <f>'C завтраками| Bed and breakfast'!E14</f>
        <v>16500</v>
      </c>
      <c r="F14" s="13">
        <f>'C завтраками| Bed and breakfast'!F14</f>
        <v>17000</v>
      </c>
      <c r="G14" s="13">
        <f>'C завтраками| Bed and breakfast'!G14</f>
        <v>16000</v>
      </c>
      <c r="H14" s="13">
        <f>'C завтраками| Bed and breakfast'!H14</f>
        <v>16500</v>
      </c>
      <c r="I14" s="13">
        <f>'C завтраками| Bed and breakfast'!I14</f>
        <v>18900</v>
      </c>
      <c r="J14" s="13">
        <f>'C завтраками| Bed and breakfast'!J14</f>
        <v>18900</v>
      </c>
      <c r="K14" s="13">
        <f>'C завтраками| Bed and breakfast'!K14</f>
        <v>18900</v>
      </c>
      <c r="L14" s="13">
        <f>'C завтраками| Bed and breakfast'!L14</f>
        <v>16700</v>
      </c>
      <c r="M14" s="13">
        <f>'C завтраками| Bed and breakfast'!M14</f>
        <v>17900</v>
      </c>
      <c r="N14" s="13">
        <f>'C завтраками| Bed and breakfast'!N14</f>
        <v>17400</v>
      </c>
      <c r="O14" s="13">
        <f>'C завтраками| Bed and breakfast'!O14</f>
        <v>17000</v>
      </c>
      <c r="P14" s="13">
        <f>'C завтраками| Bed and breakfast'!P14</f>
        <v>20400</v>
      </c>
      <c r="Q14" s="13">
        <f>'C завтраками| Bed and breakfast'!Q14</f>
        <v>21000</v>
      </c>
      <c r="R14" s="13">
        <f>'C завтраками| Bed and breakfast'!R14</f>
        <v>22300</v>
      </c>
      <c r="S14" s="13">
        <f>'C завтраками| Bed and breakfast'!S14</f>
        <v>18900</v>
      </c>
      <c r="T14" s="13">
        <f>'C завтраками| Bed and breakfast'!T14</f>
        <v>19900</v>
      </c>
      <c r="U14" s="13">
        <f>'C завтраками| Bed and breakfast'!U14</f>
        <v>20400</v>
      </c>
      <c r="V14" s="13">
        <f>'C завтраками| Bed and breakfast'!V14</f>
        <v>19900</v>
      </c>
      <c r="W14" s="13">
        <f>'C завтраками| Bed and breakfast'!W14</f>
        <v>21000</v>
      </c>
      <c r="X14" s="13">
        <f>'C завтраками| Bed and breakfast'!X14</f>
        <v>21000</v>
      </c>
      <c r="Y14" s="13">
        <f>'C завтраками| Bed and breakfast'!Y14</f>
        <v>19900</v>
      </c>
      <c r="Z14" s="13">
        <f>'C завтраками| Bed and breakfast'!Z14</f>
        <v>20400</v>
      </c>
      <c r="AA14" s="13">
        <f>'C завтраками| Bed and breakfast'!AA14</f>
        <v>20400</v>
      </c>
      <c r="AB14" s="13">
        <f>'C завтраками| Bed and breakfast'!AB14</f>
        <v>21000</v>
      </c>
      <c r="AC14" s="13">
        <f>'C завтраками| Bed and breakfast'!AC14</f>
        <v>21000</v>
      </c>
      <c r="AD14" s="13">
        <f>'C завтраками| Bed and breakfast'!AD14</f>
        <v>21400</v>
      </c>
      <c r="AE14" s="13">
        <f>'C завтраками| Bed and breakfast'!AE14</f>
        <v>21000</v>
      </c>
      <c r="AF14" s="13">
        <f>'C завтраками| Bed and breakfast'!AF14</f>
        <v>18900</v>
      </c>
      <c r="AG14" s="13">
        <f>'C завтраками| Bed and breakfast'!AG14</f>
        <v>20400</v>
      </c>
      <c r="AH14" s="13">
        <f>'C завтраками| Bed and breakfast'!AH14</f>
        <v>18400</v>
      </c>
      <c r="AI14" s="13">
        <f>'C завтраками| Bed and breakfast'!AI14</f>
        <v>16500</v>
      </c>
      <c r="AJ14" s="13">
        <f>'C завтраками| Bed and breakfast'!AJ14</f>
        <v>17400</v>
      </c>
      <c r="AK14" s="13">
        <f>'C завтраками| Bed and breakfast'!AK14</f>
        <v>17700</v>
      </c>
      <c r="AL14" s="13">
        <f>'C завтраками| Bed and breakfast'!AL14</f>
        <v>17400</v>
      </c>
      <c r="AM14" s="13">
        <f>'C завтраками| Bed and breakfast'!AM14</f>
        <v>16000</v>
      </c>
    </row>
    <row r="15" spans="1:39"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s="10" customFormat="1" ht="12" customHeight="1" x14ac:dyDescent="0.2">
      <c r="A16" s="4">
        <v>1</v>
      </c>
      <c r="B16" s="13">
        <f>'C завтраками| Bed and breakfast'!B16</f>
        <v>16500</v>
      </c>
      <c r="C16" s="13">
        <f>'C завтраками| Bed and breakfast'!C16</f>
        <v>18900</v>
      </c>
      <c r="D16" s="13">
        <f>'C завтраками| Bed and breakfast'!D16</f>
        <v>18900</v>
      </c>
      <c r="E16" s="13">
        <f>'C завтраками| Bed and breakfast'!E16</f>
        <v>17000</v>
      </c>
      <c r="F16" s="13">
        <f>'C завтраками| Bed and breakfast'!F16</f>
        <v>17500</v>
      </c>
      <c r="G16" s="13">
        <f>'C завтраками| Bed and breakfast'!G16</f>
        <v>16500</v>
      </c>
      <c r="H16" s="13">
        <f>'C завтраками| Bed and breakfast'!H16</f>
        <v>17000</v>
      </c>
      <c r="I16" s="13">
        <f>'C завтраками| Bed and breakfast'!I16</f>
        <v>19400</v>
      </c>
      <c r="J16" s="13">
        <f>'C завтраками| Bed and breakfast'!J16</f>
        <v>19400</v>
      </c>
      <c r="K16" s="13">
        <f>'C завтраками| Bed and breakfast'!K16</f>
        <v>19400</v>
      </c>
      <c r="L16" s="13">
        <f>'C завтраками| Bed and breakfast'!L16</f>
        <v>17200</v>
      </c>
      <c r="M16" s="13">
        <f>'C завтраками| Bed and breakfast'!M16</f>
        <v>18400</v>
      </c>
      <c r="N16" s="13">
        <f>'C завтраками| Bed and breakfast'!N16</f>
        <v>17900</v>
      </c>
      <c r="O16" s="13">
        <f>'C завтраками| Bed and breakfast'!O16</f>
        <v>17500</v>
      </c>
      <c r="P16" s="13">
        <f>'C завтраками| Bed and breakfast'!P16</f>
        <v>20900</v>
      </c>
      <c r="Q16" s="13">
        <f>'C завтраками| Bed and breakfast'!Q16</f>
        <v>21500</v>
      </c>
      <c r="R16" s="13">
        <f>'C завтраками| Bed and breakfast'!R16</f>
        <v>22800</v>
      </c>
      <c r="S16" s="13">
        <f>'C завтраками| Bed and breakfast'!S16</f>
        <v>19400</v>
      </c>
      <c r="T16" s="13">
        <f>'C завтраками| Bed and breakfast'!T16</f>
        <v>20400</v>
      </c>
      <c r="U16" s="13">
        <f>'C завтраками| Bed and breakfast'!U16</f>
        <v>20900</v>
      </c>
      <c r="V16" s="13">
        <f>'C завтраками| Bed and breakfast'!V16</f>
        <v>20400</v>
      </c>
      <c r="W16" s="13">
        <f>'C завтраками| Bed and breakfast'!W16</f>
        <v>21500</v>
      </c>
      <c r="X16" s="13">
        <f>'C завтраками| Bed and breakfast'!X16</f>
        <v>21500</v>
      </c>
      <c r="Y16" s="13">
        <f>'C завтраками| Bed and breakfast'!Y16</f>
        <v>20400</v>
      </c>
      <c r="Z16" s="13">
        <f>'C завтраками| Bed and breakfast'!Z16</f>
        <v>20900</v>
      </c>
      <c r="AA16" s="13">
        <f>'C завтраками| Bed and breakfast'!AA16</f>
        <v>20900</v>
      </c>
      <c r="AB16" s="13">
        <f>'C завтраками| Bed and breakfast'!AB16</f>
        <v>21500</v>
      </c>
      <c r="AC16" s="13">
        <f>'C завтраками| Bed and breakfast'!AC16</f>
        <v>21500</v>
      </c>
      <c r="AD16" s="13">
        <f>'C завтраками| Bed and breakfast'!AD16</f>
        <v>21900</v>
      </c>
      <c r="AE16" s="13">
        <f>'C завтраками| Bed and breakfast'!AE16</f>
        <v>21500</v>
      </c>
      <c r="AF16" s="13">
        <f>'C завтраками| Bed and breakfast'!AF16</f>
        <v>19400</v>
      </c>
      <c r="AG16" s="13">
        <f>'C завтраками| Bed and breakfast'!AG16</f>
        <v>20900</v>
      </c>
      <c r="AH16" s="13">
        <f>'C завтраками| Bed and breakfast'!AH16</f>
        <v>18900</v>
      </c>
      <c r="AI16" s="13">
        <f>'C завтраками| Bed and breakfast'!AI16</f>
        <v>17000</v>
      </c>
      <c r="AJ16" s="13">
        <f>'C завтраками| Bed and breakfast'!AJ16</f>
        <v>17900</v>
      </c>
      <c r="AK16" s="13">
        <f>'C завтраками| Bed and breakfast'!AK16</f>
        <v>18200</v>
      </c>
      <c r="AL16" s="13">
        <f>'C завтраками| Bed and breakfast'!AL16</f>
        <v>17900</v>
      </c>
      <c r="AM16" s="13">
        <f>'C завтраками| Bed and breakfast'!AM16</f>
        <v>16500</v>
      </c>
    </row>
    <row r="17" spans="1:39" s="10" customFormat="1" ht="12" customHeight="1" x14ac:dyDescent="0.2">
      <c r="A17" s="278">
        <v>2</v>
      </c>
      <c r="B17" s="13">
        <f>'C завтраками| Bed and breakfast'!B17</f>
        <v>18000</v>
      </c>
      <c r="C17" s="13">
        <f>'C завтраками| Bed and breakfast'!C17</f>
        <v>20400</v>
      </c>
      <c r="D17" s="13">
        <f>'C завтраками| Bed and breakfast'!D17</f>
        <v>20400</v>
      </c>
      <c r="E17" s="13">
        <f>'C завтраками| Bed and breakfast'!E17</f>
        <v>18500</v>
      </c>
      <c r="F17" s="13">
        <f>'C завтраками| Bed and breakfast'!F17</f>
        <v>19000</v>
      </c>
      <c r="G17" s="13">
        <f>'C завтраками| Bed and breakfast'!G17</f>
        <v>18000</v>
      </c>
      <c r="H17" s="13">
        <f>'C завтраками| Bed and breakfast'!H17</f>
        <v>18500</v>
      </c>
      <c r="I17" s="13">
        <f>'C завтраками| Bed and breakfast'!I17</f>
        <v>20900</v>
      </c>
      <c r="J17" s="13">
        <f>'C завтраками| Bed and breakfast'!J17</f>
        <v>20900</v>
      </c>
      <c r="K17" s="13">
        <f>'C завтраками| Bed and breakfast'!K17</f>
        <v>20900</v>
      </c>
      <c r="L17" s="13">
        <f>'C завтраками| Bed and breakfast'!L17</f>
        <v>18700</v>
      </c>
      <c r="M17" s="13">
        <f>'C завтраками| Bed and breakfast'!M17</f>
        <v>19900</v>
      </c>
      <c r="N17" s="13">
        <f>'C завтраками| Bed and breakfast'!N17</f>
        <v>19400</v>
      </c>
      <c r="O17" s="13">
        <f>'C завтраками| Bed and breakfast'!O17</f>
        <v>19000</v>
      </c>
      <c r="P17" s="13">
        <f>'C завтраками| Bed and breakfast'!P17</f>
        <v>22400</v>
      </c>
      <c r="Q17" s="13">
        <f>'C завтраками| Bed and breakfast'!Q17</f>
        <v>23000</v>
      </c>
      <c r="R17" s="13">
        <f>'C завтраками| Bed and breakfast'!R17</f>
        <v>24300</v>
      </c>
      <c r="S17" s="13">
        <f>'C завтраками| Bed and breakfast'!S17</f>
        <v>20900</v>
      </c>
      <c r="T17" s="13">
        <f>'C завтраками| Bed and breakfast'!T17</f>
        <v>21900</v>
      </c>
      <c r="U17" s="13">
        <f>'C завтраками| Bed and breakfast'!U17</f>
        <v>22400</v>
      </c>
      <c r="V17" s="13">
        <f>'C завтраками| Bed and breakfast'!V17</f>
        <v>21900</v>
      </c>
      <c r="W17" s="13">
        <f>'C завтраками| Bed and breakfast'!W17</f>
        <v>23000</v>
      </c>
      <c r="X17" s="13">
        <f>'C завтраками| Bed and breakfast'!X17</f>
        <v>23000</v>
      </c>
      <c r="Y17" s="13">
        <f>'C завтраками| Bed and breakfast'!Y17</f>
        <v>21900</v>
      </c>
      <c r="Z17" s="13">
        <f>'C завтраками| Bed and breakfast'!Z17</f>
        <v>22400</v>
      </c>
      <c r="AA17" s="13">
        <f>'C завтраками| Bed and breakfast'!AA17</f>
        <v>22400</v>
      </c>
      <c r="AB17" s="13">
        <f>'C завтраками| Bed and breakfast'!AB17</f>
        <v>23000</v>
      </c>
      <c r="AC17" s="13">
        <f>'C завтраками| Bed and breakfast'!AC17</f>
        <v>23000</v>
      </c>
      <c r="AD17" s="13">
        <f>'C завтраками| Bed and breakfast'!AD17</f>
        <v>23400</v>
      </c>
      <c r="AE17" s="13">
        <f>'C завтраками| Bed and breakfast'!AE17</f>
        <v>23000</v>
      </c>
      <c r="AF17" s="13">
        <f>'C завтраками| Bed and breakfast'!AF17</f>
        <v>20900</v>
      </c>
      <c r="AG17" s="13">
        <f>'C завтраками| Bed and breakfast'!AG17</f>
        <v>22400</v>
      </c>
      <c r="AH17" s="13">
        <f>'C завтраками| Bed and breakfast'!AH17</f>
        <v>20400</v>
      </c>
      <c r="AI17" s="13">
        <f>'C завтраками| Bed and breakfast'!AI17</f>
        <v>18500</v>
      </c>
      <c r="AJ17" s="13">
        <f>'C завтраками| Bed and breakfast'!AJ17</f>
        <v>19400</v>
      </c>
      <c r="AK17" s="13">
        <f>'C завтраками| Bed and breakfast'!AK17</f>
        <v>19700</v>
      </c>
      <c r="AL17" s="13">
        <f>'C завтраками| Bed and breakfast'!AL17</f>
        <v>19400</v>
      </c>
      <c r="AM17" s="13">
        <f>'C завтраками| Bed and breakfast'!AM17</f>
        <v>18000</v>
      </c>
    </row>
    <row r="18" spans="1:39"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s="10" customFormat="1" ht="12" customHeight="1" x14ac:dyDescent="0.2">
      <c r="A19" s="4">
        <v>1</v>
      </c>
      <c r="B19" s="13">
        <f>'C завтраками| Bed and breakfast'!B19</f>
        <v>25000</v>
      </c>
      <c r="C19" s="13">
        <f>'C завтраками| Bed and breakfast'!C19</f>
        <v>27400</v>
      </c>
      <c r="D19" s="13">
        <f>'C завтраками| Bed and breakfast'!D19</f>
        <v>27400</v>
      </c>
      <c r="E19" s="13">
        <f>'C завтраками| Bed and breakfast'!E19</f>
        <v>25500</v>
      </c>
      <c r="F19" s="13">
        <f>'C завтраками| Bed and breakfast'!F19</f>
        <v>26000</v>
      </c>
      <c r="G19" s="13">
        <f>'C завтраками| Bed and breakfast'!G19</f>
        <v>25000</v>
      </c>
      <c r="H19" s="13">
        <f>'C завтраками| Bed and breakfast'!H19</f>
        <v>25500</v>
      </c>
      <c r="I19" s="13">
        <f>'C завтраками| Bed and breakfast'!I19</f>
        <v>27900</v>
      </c>
      <c r="J19" s="13">
        <f>'C завтраками| Bed and breakfast'!J19</f>
        <v>27900</v>
      </c>
      <c r="K19" s="13">
        <f>'C завтраками| Bed and breakfast'!K19</f>
        <v>27900</v>
      </c>
      <c r="L19" s="13">
        <f>'C завтраками| Bed and breakfast'!L19</f>
        <v>25700</v>
      </c>
      <c r="M19" s="13">
        <f>'C завтраками| Bed and breakfast'!M19</f>
        <v>26900</v>
      </c>
      <c r="N19" s="13">
        <f>'C завтраками| Bed and breakfast'!N19</f>
        <v>26400</v>
      </c>
      <c r="O19" s="13">
        <f>'C завтраками| Bed and breakfast'!O19</f>
        <v>26000</v>
      </c>
      <c r="P19" s="13">
        <f>'C завтраками| Bed and breakfast'!P19</f>
        <v>29400</v>
      </c>
      <c r="Q19" s="13">
        <f>'C завтраками| Bed and breakfast'!Q19</f>
        <v>30000</v>
      </c>
      <c r="R19" s="13">
        <f>'C завтраками| Bed and breakfast'!R19</f>
        <v>31300</v>
      </c>
      <c r="S19" s="13">
        <f>'C завтраками| Bed and breakfast'!S19</f>
        <v>27900</v>
      </c>
      <c r="T19" s="13">
        <f>'C завтраками| Bed and breakfast'!T19</f>
        <v>28900</v>
      </c>
      <c r="U19" s="13">
        <f>'C завтраками| Bed and breakfast'!U19</f>
        <v>29400</v>
      </c>
      <c r="V19" s="13">
        <f>'C завтраками| Bed and breakfast'!V19</f>
        <v>28900</v>
      </c>
      <c r="W19" s="13">
        <f>'C завтраками| Bed and breakfast'!W19</f>
        <v>30000</v>
      </c>
      <c r="X19" s="13">
        <f>'C завтраками| Bed and breakfast'!X19</f>
        <v>30000</v>
      </c>
      <c r="Y19" s="13">
        <f>'C завтраками| Bed and breakfast'!Y19</f>
        <v>28900</v>
      </c>
      <c r="Z19" s="13">
        <f>'C завтраками| Bed and breakfast'!Z19</f>
        <v>29400</v>
      </c>
      <c r="AA19" s="13">
        <f>'C завтраками| Bed and breakfast'!AA19</f>
        <v>29400</v>
      </c>
      <c r="AB19" s="13">
        <f>'C завтраками| Bed and breakfast'!AB19</f>
        <v>30000</v>
      </c>
      <c r="AC19" s="13">
        <f>'C завтраками| Bed and breakfast'!AC19</f>
        <v>30000</v>
      </c>
      <c r="AD19" s="13">
        <f>'C завтраками| Bed and breakfast'!AD19</f>
        <v>30400</v>
      </c>
      <c r="AE19" s="13">
        <f>'C завтраками| Bed and breakfast'!AE19</f>
        <v>30000</v>
      </c>
      <c r="AF19" s="13">
        <f>'C завтраками| Bed and breakfast'!AF19</f>
        <v>27900</v>
      </c>
      <c r="AG19" s="13">
        <f>'C завтраками| Bed and breakfast'!AG19</f>
        <v>29400</v>
      </c>
      <c r="AH19" s="13">
        <f>'C завтраками| Bed and breakfast'!AH19</f>
        <v>27400</v>
      </c>
      <c r="AI19" s="13">
        <f>'C завтраками| Bed and breakfast'!AI19</f>
        <v>23500</v>
      </c>
      <c r="AJ19" s="13">
        <f>'C завтраками| Bed and breakfast'!AJ19</f>
        <v>24400</v>
      </c>
      <c r="AK19" s="13">
        <f>'C завтраками| Bed and breakfast'!AK19</f>
        <v>24700</v>
      </c>
      <c r="AL19" s="13">
        <f>'C завтраками| Bed and breakfast'!AL19</f>
        <v>24400</v>
      </c>
      <c r="AM19" s="13">
        <f>'C завтраками| Bed and breakfast'!AM19</f>
        <v>23000</v>
      </c>
    </row>
    <row r="20" spans="1:39" s="10" customFormat="1" ht="12" customHeight="1" x14ac:dyDescent="0.2">
      <c r="A20" s="278">
        <v>2</v>
      </c>
      <c r="B20" s="13">
        <f>'C завтраками| Bed and breakfast'!B20</f>
        <v>25000</v>
      </c>
      <c r="C20" s="13">
        <f>'C завтраками| Bed and breakfast'!C20</f>
        <v>27400</v>
      </c>
      <c r="D20" s="13">
        <f>'C завтраками| Bed and breakfast'!D20</f>
        <v>27400</v>
      </c>
      <c r="E20" s="13">
        <f>'C завтраками| Bed and breakfast'!E20</f>
        <v>25500</v>
      </c>
      <c r="F20" s="13">
        <f>'C завтраками| Bed and breakfast'!F20</f>
        <v>26000</v>
      </c>
      <c r="G20" s="13">
        <f>'C завтраками| Bed and breakfast'!G20</f>
        <v>25000</v>
      </c>
      <c r="H20" s="13">
        <f>'C завтраками| Bed and breakfast'!H20</f>
        <v>25500</v>
      </c>
      <c r="I20" s="13">
        <f>'C завтраками| Bed and breakfast'!I20</f>
        <v>27900</v>
      </c>
      <c r="J20" s="13">
        <f>'C завтраками| Bed and breakfast'!J20</f>
        <v>27900</v>
      </c>
      <c r="K20" s="13">
        <f>'C завтраками| Bed and breakfast'!K20</f>
        <v>27900</v>
      </c>
      <c r="L20" s="13">
        <f>'C завтраками| Bed and breakfast'!L20</f>
        <v>25700</v>
      </c>
      <c r="M20" s="13">
        <f>'C завтраками| Bed and breakfast'!M20</f>
        <v>26900</v>
      </c>
      <c r="N20" s="13">
        <f>'C завтраками| Bed and breakfast'!N20</f>
        <v>26400</v>
      </c>
      <c r="O20" s="13">
        <f>'C завтраками| Bed and breakfast'!O20</f>
        <v>26000</v>
      </c>
      <c r="P20" s="13">
        <f>'C завтраками| Bed and breakfast'!P20</f>
        <v>29400</v>
      </c>
      <c r="Q20" s="13">
        <f>'C завтраками| Bed and breakfast'!Q20</f>
        <v>30000</v>
      </c>
      <c r="R20" s="13">
        <f>'C завтраками| Bed and breakfast'!R20</f>
        <v>31300</v>
      </c>
      <c r="S20" s="13">
        <f>'C завтраками| Bed and breakfast'!S20</f>
        <v>27900</v>
      </c>
      <c r="T20" s="13">
        <f>'C завтраками| Bed and breakfast'!T20</f>
        <v>28900</v>
      </c>
      <c r="U20" s="13">
        <f>'C завтраками| Bed and breakfast'!U20</f>
        <v>29400</v>
      </c>
      <c r="V20" s="13">
        <f>'C завтраками| Bed and breakfast'!V20</f>
        <v>28900</v>
      </c>
      <c r="W20" s="13">
        <f>'C завтраками| Bed and breakfast'!W20</f>
        <v>30000</v>
      </c>
      <c r="X20" s="13">
        <f>'C завтраками| Bed and breakfast'!X20</f>
        <v>30000</v>
      </c>
      <c r="Y20" s="13">
        <f>'C завтраками| Bed and breakfast'!Y20</f>
        <v>28900</v>
      </c>
      <c r="Z20" s="13">
        <f>'C завтраками| Bed and breakfast'!Z20</f>
        <v>29400</v>
      </c>
      <c r="AA20" s="13">
        <f>'C завтраками| Bed and breakfast'!AA20</f>
        <v>29400</v>
      </c>
      <c r="AB20" s="13">
        <f>'C завтраками| Bed and breakfast'!AB20</f>
        <v>30000</v>
      </c>
      <c r="AC20" s="13">
        <f>'C завтраками| Bed and breakfast'!AC20</f>
        <v>30000</v>
      </c>
      <c r="AD20" s="13">
        <f>'C завтраками| Bed and breakfast'!AD20</f>
        <v>30400</v>
      </c>
      <c r="AE20" s="13">
        <f>'C завтраками| Bed and breakfast'!AE20</f>
        <v>30000</v>
      </c>
      <c r="AF20" s="13">
        <f>'C завтраками| Bed and breakfast'!AF20</f>
        <v>27900</v>
      </c>
      <c r="AG20" s="13">
        <f>'C завтраками| Bed and breakfast'!AG20</f>
        <v>29400</v>
      </c>
      <c r="AH20" s="13">
        <f>'C завтраками| Bed and breakfast'!AH20</f>
        <v>27400</v>
      </c>
      <c r="AI20" s="13">
        <f>'C завтраками| Bed and breakfast'!AI20</f>
        <v>23500</v>
      </c>
      <c r="AJ20" s="13">
        <f>'C завтраками| Bed and breakfast'!AJ20</f>
        <v>24400</v>
      </c>
      <c r="AK20" s="13">
        <f>'C завтраками| Bed and breakfast'!AK20</f>
        <v>24700</v>
      </c>
      <c r="AL20" s="13">
        <f>'C завтраками| Bed and breakfast'!AL20</f>
        <v>24400</v>
      </c>
      <c r="AM20" s="13">
        <f>'C завтраками| Bed and breakfast'!AM20</f>
        <v>23000</v>
      </c>
    </row>
    <row r="21" spans="1:39" s="10" customFormat="1" ht="12" customHeight="1" x14ac:dyDescent="0.2">
      <c r="A21" s="278">
        <v>3</v>
      </c>
      <c r="B21" s="13">
        <f>'C завтраками| Bed and breakfast'!B21</f>
        <v>25000</v>
      </c>
      <c r="C21" s="13">
        <f>'C завтраками| Bed and breakfast'!C21</f>
        <v>27400</v>
      </c>
      <c r="D21" s="13">
        <f>'C завтраками| Bed and breakfast'!D21</f>
        <v>27400</v>
      </c>
      <c r="E21" s="13">
        <f>'C завтраками| Bed and breakfast'!E21</f>
        <v>25500</v>
      </c>
      <c r="F21" s="13">
        <f>'C завтраками| Bed and breakfast'!F21</f>
        <v>26000</v>
      </c>
      <c r="G21" s="13">
        <f>'C завтраками| Bed and breakfast'!G21</f>
        <v>25000</v>
      </c>
      <c r="H21" s="13">
        <f>'C завтраками| Bed and breakfast'!H21</f>
        <v>25500</v>
      </c>
      <c r="I21" s="13">
        <f>'C завтраками| Bed and breakfast'!I21</f>
        <v>27900</v>
      </c>
      <c r="J21" s="13">
        <f>'C завтраками| Bed and breakfast'!J21</f>
        <v>27900</v>
      </c>
      <c r="K21" s="13">
        <f>'C завтраками| Bed and breakfast'!K21</f>
        <v>27900</v>
      </c>
      <c r="L21" s="13">
        <f>'C завтраками| Bed and breakfast'!L21</f>
        <v>25700</v>
      </c>
      <c r="M21" s="13">
        <f>'C завтраками| Bed and breakfast'!M21</f>
        <v>26900</v>
      </c>
      <c r="N21" s="13">
        <f>'C завтраками| Bed and breakfast'!N21</f>
        <v>26400</v>
      </c>
      <c r="O21" s="13">
        <f>'C завтраками| Bed and breakfast'!O21</f>
        <v>26000</v>
      </c>
      <c r="P21" s="13">
        <f>'C завтраками| Bed and breakfast'!P21</f>
        <v>29400</v>
      </c>
      <c r="Q21" s="13">
        <f>'C завтраками| Bed and breakfast'!Q21</f>
        <v>30000</v>
      </c>
      <c r="R21" s="13">
        <f>'C завтраками| Bed and breakfast'!R21</f>
        <v>31300</v>
      </c>
      <c r="S21" s="13">
        <f>'C завтраками| Bed and breakfast'!S21</f>
        <v>27900</v>
      </c>
      <c r="T21" s="13">
        <f>'C завтраками| Bed and breakfast'!T21</f>
        <v>28900</v>
      </c>
      <c r="U21" s="13">
        <f>'C завтраками| Bed and breakfast'!U21</f>
        <v>29400</v>
      </c>
      <c r="V21" s="13">
        <f>'C завтраками| Bed and breakfast'!V21</f>
        <v>28900</v>
      </c>
      <c r="W21" s="13">
        <f>'C завтраками| Bed and breakfast'!W21</f>
        <v>30000</v>
      </c>
      <c r="X21" s="13">
        <f>'C завтраками| Bed and breakfast'!X21</f>
        <v>30000</v>
      </c>
      <c r="Y21" s="13">
        <f>'C завтраками| Bed and breakfast'!Y21</f>
        <v>28900</v>
      </c>
      <c r="Z21" s="13">
        <f>'C завтраками| Bed and breakfast'!Z21</f>
        <v>29400</v>
      </c>
      <c r="AA21" s="13">
        <f>'C завтраками| Bed and breakfast'!AA21</f>
        <v>29400</v>
      </c>
      <c r="AB21" s="13">
        <f>'C завтраками| Bed and breakfast'!AB21</f>
        <v>30000</v>
      </c>
      <c r="AC21" s="13">
        <f>'C завтраками| Bed and breakfast'!AC21</f>
        <v>30000</v>
      </c>
      <c r="AD21" s="13">
        <f>'C завтраками| Bed and breakfast'!AD21</f>
        <v>30400</v>
      </c>
      <c r="AE21" s="13">
        <f>'C завтраками| Bed and breakfast'!AE21</f>
        <v>30000</v>
      </c>
      <c r="AF21" s="13">
        <f>'C завтраками| Bed and breakfast'!AF21</f>
        <v>27900</v>
      </c>
      <c r="AG21" s="13">
        <f>'C завтраками| Bed and breakfast'!AG21</f>
        <v>29400</v>
      </c>
      <c r="AH21" s="13">
        <f>'C завтраками| Bed and breakfast'!AH21</f>
        <v>27400</v>
      </c>
      <c r="AI21" s="13">
        <f>'C завтраками| Bed and breakfast'!AI21</f>
        <v>23500</v>
      </c>
      <c r="AJ21" s="13">
        <f>'C завтраками| Bed and breakfast'!AJ21</f>
        <v>24400</v>
      </c>
      <c r="AK21" s="13">
        <f>'C завтраками| Bed and breakfast'!AK21</f>
        <v>24700</v>
      </c>
      <c r="AL21" s="13">
        <f>'C завтраками| Bed and breakfast'!AL21</f>
        <v>24400</v>
      </c>
      <c r="AM21" s="13">
        <f>'C завтраками| Bed and breakfast'!AM21</f>
        <v>23000</v>
      </c>
    </row>
    <row r="22" spans="1:39" s="10" customFormat="1" ht="12" customHeight="1" x14ac:dyDescent="0.2">
      <c r="A22" s="278">
        <v>4</v>
      </c>
      <c r="B22" s="13">
        <f>'C завтраками| Bed and breakfast'!B22</f>
        <v>25000</v>
      </c>
      <c r="C22" s="13">
        <f>'C завтраками| Bed and breakfast'!C22</f>
        <v>27400</v>
      </c>
      <c r="D22" s="13">
        <f>'C завтраками| Bed and breakfast'!D22</f>
        <v>27400</v>
      </c>
      <c r="E22" s="13">
        <f>'C завтраками| Bed and breakfast'!E22</f>
        <v>25500</v>
      </c>
      <c r="F22" s="13">
        <f>'C завтраками| Bed and breakfast'!F22</f>
        <v>26000</v>
      </c>
      <c r="G22" s="13">
        <f>'C завтраками| Bed and breakfast'!G22</f>
        <v>25000</v>
      </c>
      <c r="H22" s="13">
        <f>'C завтраками| Bed and breakfast'!H22</f>
        <v>25500</v>
      </c>
      <c r="I22" s="13">
        <f>'C завтраками| Bed and breakfast'!I22</f>
        <v>27900</v>
      </c>
      <c r="J22" s="13">
        <f>'C завтраками| Bed and breakfast'!J22</f>
        <v>27900</v>
      </c>
      <c r="K22" s="13">
        <f>'C завтраками| Bed and breakfast'!K22</f>
        <v>27900</v>
      </c>
      <c r="L22" s="13">
        <f>'C завтраками| Bed and breakfast'!L22</f>
        <v>25700</v>
      </c>
      <c r="M22" s="13">
        <f>'C завтраками| Bed and breakfast'!M22</f>
        <v>26900</v>
      </c>
      <c r="N22" s="13">
        <f>'C завтраками| Bed and breakfast'!N22</f>
        <v>26400</v>
      </c>
      <c r="O22" s="13">
        <f>'C завтраками| Bed and breakfast'!O22</f>
        <v>26000</v>
      </c>
      <c r="P22" s="13">
        <f>'C завтраками| Bed and breakfast'!P22</f>
        <v>29400</v>
      </c>
      <c r="Q22" s="13">
        <f>'C завтраками| Bed and breakfast'!Q22</f>
        <v>30000</v>
      </c>
      <c r="R22" s="13">
        <f>'C завтраками| Bed and breakfast'!R22</f>
        <v>31300</v>
      </c>
      <c r="S22" s="13">
        <f>'C завтраками| Bed and breakfast'!S22</f>
        <v>27900</v>
      </c>
      <c r="T22" s="13">
        <f>'C завтраками| Bed and breakfast'!T22</f>
        <v>28900</v>
      </c>
      <c r="U22" s="13">
        <f>'C завтраками| Bed and breakfast'!U22</f>
        <v>29400</v>
      </c>
      <c r="V22" s="13">
        <f>'C завтраками| Bed and breakfast'!V22</f>
        <v>28900</v>
      </c>
      <c r="W22" s="13">
        <f>'C завтраками| Bed and breakfast'!W22</f>
        <v>30000</v>
      </c>
      <c r="X22" s="13">
        <f>'C завтраками| Bed and breakfast'!X22</f>
        <v>30000</v>
      </c>
      <c r="Y22" s="13">
        <f>'C завтраками| Bed and breakfast'!Y22</f>
        <v>28900</v>
      </c>
      <c r="Z22" s="13">
        <f>'C завтраками| Bed and breakfast'!Z22</f>
        <v>29400</v>
      </c>
      <c r="AA22" s="13">
        <f>'C завтраками| Bed and breakfast'!AA22</f>
        <v>29400</v>
      </c>
      <c r="AB22" s="13">
        <f>'C завтраками| Bed and breakfast'!AB22</f>
        <v>30000</v>
      </c>
      <c r="AC22" s="13">
        <f>'C завтраками| Bed and breakfast'!AC22</f>
        <v>30000</v>
      </c>
      <c r="AD22" s="13">
        <f>'C завтраками| Bed and breakfast'!AD22</f>
        <v>30400</v>
      </c>
      <c r="AE22" s="13">
        <f>'C завтраками| Bed and breakfast'!AE22</f>
        <v>30000</v>
      </c>
      <c r="AF22" s="13">
        <f>'C завтраками| Bed and breakfast'!AF22</f>
        <v>27900</v>
      </c>
      <c r="AG22" s="13">
        <f>'C завтраками| Bed and breakfast'!AG22</f>
        <v>29400</v>
      </c>
      <c r="AH22" s="13">
        <f>'C завтраками| Bed and breakfast'!AH22</f>
        <v>27400</v>
      </c>
      <c r="AI22" s="13">
        <f>'C завтраками| Bed and breakfast'!AI22</f>
        <v>23500</v>
      </c>
      <c r="AJ22" s="13">
        <f>'C завтраками| Bed and breakfast'!AJ22</f>
        <v>24400</v>
      </c>
      <c r="AK22" s="13">
        <f>'C завтраками| Bed and breakfast'!AK22</f>
        <v>24700</v>
      </c>
      <c r="AL22" s="13">
        <f>'C завтраками| Bed and breakfast'!AL22</f>
        <v>24400</v>
      </c>
      <c r="AM22" s="13">
        <f>'C завтраками| Bed and breakfast'!AM22</f>
        <v>23000</v>
      </c>
    </row>
    <row r="23" spans="1:39"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5" spans="1:39" s="2" customFormat="1" ht="24.75" customHeight="1" x14ac:dyDescent="0.2">
      <c r="A25" s="11" t="s">
        <v>26</v>
      </c>
    </row>
    <row r="26" spans="1:39" x14ac:dyDescent="0.25">
      <c r="A26" s="259" t="s">
        <v>59</v>
      </c>
      <c r="B26" s="113">
        <f t="shared" ref="B26" si="0">B4</f>
        <v>45776</v>
      </c>
      <c r="C26" s="113">
        <f t="shared" ref="C26:AH26" si="1">C4</f>
        <v>45778</v>
      </c>
      <c r="D26" s="113">
        <f t="shared" si="1"/>
        <v>45780</v>
      </c>
      <c r="E26" s="113">
        <f t="shared" si="1"/>
        <v>45782</v>
      </c>
      <c r="F26" s="113">
        <f t="shared" si="1"/>
        <v>45785</v>
      </c>
      <c r="G26" s="113">
        <f t="shared" si="1"/>
        <v>45788</v>
      </c>
      <c r="H26" s="113">
        <f t="shared" si="1"/>
        <v>45804</v>
      </c>
      <c r="I26" s="113">
        <f t="shared" si="1"/>
        <v>45808</v>
      </c>
      <c r="J26" s="113">
        <f t="shared" si="1"/>
        <v>45810</v>
      </c>
      <c r="K26" s="113">
        <f t="shared" si="1"/>
        <v>45815</v>
      </c>
      <c r="L26" s="113">
        <f t="shared" si="1"/>
        <v>45817</v>
      </c>
      <c r="M26" s="113">
        <f t="shared" si="1"/>
        <v>45820</v>
      </c>
      <c r="N26" s="113">
        <f t="shared" si="1"/>
        <v>45823</v>
      </c>
      <c r="O26" s="113">
        <f t="shared" si="1"/>
        <v>45824</v>
      </c>
      <c r="P26" s="113">
        <f t="shared" si="1"/>
        <v>45837</v>
      </c>
      <c r="Q26" s="113">
        <f t="shared" si="1"/>
        <v>45839</v>
      </c>
      <c r="R26" s="113">
        <f t="shared" si="1"/>
        <v>45849</v>
      </c>
      <c r="S26" s="113">
        <f t="shared" si="1"/>
        <v>45852</v>
      </c>
      <c r="T26" s="113">
        <f t="shared" si="1"/>
        <v>45855</v>
      </c>
      <c r="U26" s="113">
        <f t="shared" si="1"/>
        <v>45856</v>
      </c>
      <c r="V26" s="113">
        <f t="shared" si="1"/>
        <v>45858</v>
      </c>
      <c r="W26" s="113">
        <f t="shared" si="1"/>
        <v>45863</v>
      </c>
      <c r="X26" s="113">
        <f t="shared" si="1"/>
        <v>45865</v>
      </c>
      <c r="Y26" s="113">
        <f t="shared" si="1"/>
        <v>45867</v>
      </c>
      <c r="Z26" s="113">
        <f t="shared" si="1"/>
        <v>45870</v>
      </c>
      <c r="AA26" s="113">
        <f t="shared" si="1"/>
        <v>45872</v>
      </c>
      <c r="AB26" s="113">
        <f t="shared" si="1"/>
        <v>45878</v>
      </c>
      <c r="AC26" s="113">
        <f t="shared" si="1"/>
        <v>45879</v>
      </c>
      <c r="AD26" s="113">
        <f t="shared" si="1"/>
        <v>45884</v>
      </c>
      <c r="AE26" s="113">
        <f t="shared" si="1"/>
        <v>45886</v>
      </c>
      <c r="AF26" s="113">
        <f t="shared" si="1"/>
        <v>45889</v>
      </c>
      <c r="AG26" s="113">
        <f t="shared" si="1"/>
        <v>45891</v>
      </c>
      <c r="AH26" s="113">
        <f t="shared" si="1"/>
        <v>45893</v>
      </c>
      <c r="AI26" s="113">
        <f t="shared" ref="AI26:AM26" si="2">AI4</f>
        <v>45901</v>
      </c>
      <c r="AJ26" s="113">
        <f t="shared" si="2"/>
        <v>45905</v>
      </c>
      <c r="AK26" s="113">
        <f t="shared" si="2"/>
        <v>45909</v>
      </c>
      <c r="AL26" s="113">
        <f t="shared" si="2"/>
        <v>45922</v>
      </c>
      <c r="AM26" s="113">
        <f t="shared" si="2"/>
        <v>45928</v>
      </c>
    </row>
    <row r="27" spans="1:39" ht="21.75" customHeight="1" x14ac:dyDescent="0.25">
      <c r="A27" s="259"/>
      <c r="B27" s="113">
        <f t="shared" ref="B27" si="3">B5</f>
        <v>45777</v>
      </c>
      <c r="C27" s="113">
        <f t="shared" ref="C27:AH27" si="4">C5</f>
        <v>45779</v>
      </c>
      <c r="D27" s="113">
        <f t="shared" si="4"/>
        <v>45780</v>
      </c>
      <c r="E27" s="113">
        <f t="shared" si="4"/>
        <v>45784</v>
      </c>
      <c r="F27" s="113">
        <f t="shared" si="4"/>
        <v>45787</v>
      </c>
      <c r="G27" s="113">
        <f t="shared" si="4"/>
        <v>45803</v>
      </c>
      <c r="H27" s="113">
        <f t="shared" si="4"/>
        <v>45807</v>
      </c>
      <c r="I27" s="113">
        <f t="shared" si="4"/>
        <v>45809</v>
      </c>
      <c r="J27" s="113">
        <f t="shared" si="4"/>
        <v>45814</v>
      </c>
      <c r="K27" s="113">
        <f t="shared" si="4"/>
        <v>45816</v>
      </c>
      <c r="L27" s="113">
        <f t="shared" si="4"/>
        <v>45819</v>
      </c>
      <c r="M27" s="113">
        <f t="shared" si="4"/>
        <v>45822</v>
      </c>
      <c r="N27" s="113">
        <f t="shared" si="4"/>
        <v>45823</v>
      </c>
      <c r="O27" s="113">
        <f t="shared" si="4"/>
        <v>45836</v>
      </c>
      <c r="P27" s="113">
        <f t="shared" si="4"/>
        <v>45838</v>
      </c>
      <c r="Q27" s="113">
        <f t="shared" si="4"/>
        <v>45848</v>
      </c>
      <c r="R27" s="113">
        <f t="shared" si="4"/>
        <v>45851</v>
      </c>
      <c r="S27" s="113">
        <f t="shared" si="4"/>
        <v>45854</v>
      </c>
      <c r="T27" s="113">
        <f t="shared" si="4"/>
        <v>45855</v>
      </c>
      <c r="U27" s="113">
        <f t="shared" si="4"/>
        <v>45857</v>
      </c>
      <c r="V27" s="113">
        <f t="shared" si="4"/>
        <v>45862</v>
      </c>
      <c r="W27" s="113">
        <f t="shared" si="4"/>
        <v>45864</v>
      </c>
      <c r="X27" s="113">
        <f t="shared" si="4"/>
        <v>45866</v>
      </c>
      <c r="Y27" s="113">
        <f t="shared" si="4"/>
        <v>45869</v>
      </c>
      <c r="Z27" s="113">
        <f t="shared" si="4"/>
        <v>45871</v>
      </c>
      <c r="AA27" s="113">
        <f t="shared" si="4"/>
        <v>45877</v>
      </c>
      <c r="AB27" s="113">
        <f t="shared" si="4"/>
        <v>45878</v>
      </c>
      <c r="AC27" s="113">
        <f t="shared" si="4"/>
        <v>45883</v>
      </c>
      <c r="AD27" s="113">
        <f t="shared" si="4"/>
        <v>45885</v>
      </c>
      <c r="AE27" s="113">
        <f t="shared" si="4"/>
        <v>45888</v>
      </c>
      <c r="AF27" s="113">
        <f t="shared" si="4"/>
        <v>45890</v>
      </c>
      <c r="AG27" s="113">
        <f t="shared" si="4"/>
        <v>45892</v>
      </c>
      <c r="AH27" s="113">
        <f t="shared" si="4"/>
        <v>45900</v>
      </c>
      <c r="AI27" s="113">
        <f t="shared" ref="AI27:AM27" si="5">AI5</f>
        <v>45904</v>
      </c>
      <c r="AJ27" s="113">
        <f t="shared" si="5"/>
        <v>45908</v>
      </c>
      <c r="AK27" s="113">
        <f t="shared" si="5"/>
        <v>45921</v>
      </c>
      <c r="AL27" s="113">
        <f t="shared" si="5"/>
        <v>45927</v>
      </c>
      <c r="AM27" s="113">
        <f t="shared" si="5"/>
        <v>45930</v>
      </c>
    </row>
    <row r="28" spans="1:39" s="10" customFormat="1" ht="12" customHeight="1" x14ac:dyDescent="0.2">
      <c r="A28" s="13" t="s">
        <v>220</v>
      </c>
    </row>
    <row r="29" spans="1:39" s="10" customFormat="1" ht="12" customHeight="1" x14ac:dyDescent="0.2">
      <c r="A29" s="4">
        <v>1</v>
      </c>
      <c r="B29" s="13">
        <f t="shared" ref="B29" si="6">B7*0.8</f>
        <v>5600</v>
      </c>
      <c r="C29" s="13">
        <f t="shared" ref="C29:AH29" si="7">C7*0.8</f>
        <v>7520</v>
      </c>
      <c r="D29" s="13">
        <f t="shared" si="7"/>
        <v>7520</v>
      </c>
      <c r="E29" s="13">
        <f t="shared" si="7"/>
        <v>6000</v>
      </c>
      <c r="F29" s="13">
        <f t="shared" si="7"/>
        <v>6400</v>
      </c>
      <c r="G29" s="13">
        <f t="shared" si="7"/>
        <v>5600</v>
      </c>
      <c r="H29" s="13">
        <f t="shared" si="7"/>
        <v>6000</v>
      </c>
      <c r="I29" s="13">
        <f t="shared" si="7"/>
        <v>7920</v>
      </c>
      <c r="J29" s="13">
        <f t="shared" si="7"/>
        <v>7920</v>
      </c>
      <c r="K29" s="13">
        <f t="shared" si="7"/>
        <v>7920</v>
      </c>
      <c r="L29" s="13">
        <f t="shared" si="7"/>
        <v>6160</v>
      </c>
      <c r="M29" s="13">
        <f t="shared" si="7"/>
        <v>7120</v>
      </c>
      <c r="N29" s="13">
        <f t="shared" si="7"/>
        <v>6720</v>
      </c>
      <c r="O29" s="13">
        <f t="shared" si="7"/>
        <v>6400</v>
      </c>
      <c r="P29" s="13">
        <f t="shared" si="7"/>
        <v>9120</v>
      </c>
      <c r="Q29" s="13">
        <f t="shared" si="7"/>
        <v>9600</v>
      </c>
      <c r="R29" s="13">
        <f t="shared" si="7"/>
        <v>10640</v>
      </c>
      <c r="S29" s="13">
        <f t="shared" si="7"/>
        <v>7920</v>
      </c>
      <c r="T29" s="13">
        <f t="shared" si="7"/>
        <v>8720</v>
      </c>
      <c r="U29" s="13">
        <f t="shared" si="7"/>
        <v>9120</v>
      </c>
      <c r="V29" s="13">
        <f t="shared" si="7"/>
        <v>8720</v>
      </c>
      <c r="W29" s="13">
        <f t="shared" si="7"/>
        <v>9600</v>
      </c>
      <c r="X29" s="13">
        <f t="shared" si="7"/>
        <v>9600</v>
      </c>
      <c r="Y29" s="13">
        <f t="shared" si="7"/>
        <v>8720</v>
      </c>
      <c r="Z29" s="13">
        <f t="shared" si="7"/>
        <v>9120</v>
      </c>
      <c r="AA29" s="13">
        <f t="shared" si="7"/>
        <v>9120</v>
      </c>
      <c r="AB29" s="13">
        <f t="shared" si="7"/>
        <v>9600</v>
      </c>
      <c r="AC29" s="13">
        <f t="shared" si="7"/>
        <v>9600</v>
      </c>
      <c r="AD29" s="13">
        <f t="shared" si="7"/>
        <v>9920</v>
      </c>
      <c r="AE29" s="13">
        <f t="shared" si="7"/>
        <v>9600</v>
      </c>
      <c r="AF29" s="13">
        <f t="shared" si="7"/>
        <v>7920</v>
      </c>
      <c r="AG29" s="13">
        <f t="shared" si="7"/>
        <v>9120</v>
      </c>
      <c r="AH29" s="13">
        <f t="shared" si="7"/>
        <v>7520</v>
      </c>
      <c r="AI29" s="13">
        <f t="shared" ref="AI29:AM29" si="8">AI7*0.8</f>
        <v>6800</v>
      </c>
      <c r="AJ29" s="13">
        <f t="shared" si="8"/>
        <v>7520</v>
      </c>
      <c r="AK29" s="13">
        <f t="shared" si="8"/>
        <v>7760</v>
      </c>
      <c r="AL29" s="13">
        <f t="shared" si="8"/>
        <v>7520</v>
      </c>
      <c r="AM29" s="13">
        <f t="shared" si="8"/>
        <v>6400</v>
      </c>
    </row>
    <row r="30" spans="1:39" s="10" customFormat="1" ht="12" customHeight="1" x14ac:dyDescent="0.2">
      <c r="A30" s="4">
        <v>2</v>
      </c>
      <c r="B30" s="13">
        <f t="shared" ref="B30" si="9">B8*0.8</f>
        <v>6800</v>
      </c>
      <c r="C30" s="13">
        <f t="shared" ref="C30:AH30" si="10">C8*0.8</f>
        <v>8720</v>
      </c>
      <c r="D30" s="13">
        <f t="shared" si="10"/>
        <v>8720</v>
      </c>
      <c r="E30" s="13">
        <f t="shared" si="10"/>
        <v>7200</v>
      </c>
      <c r="F30" s="13">
        <f t="shared" si="10"/>
        <v>7600</v>
      </c>
      <c r="G30" s="13">
        <f t="shared" si="10"/>
        <v>6800</v>
      </c>
      <c r="H30" s="13">
        <f t="shared" si="10"/>
        <v>7200</v>
      </c>
      <c r="I30" s="13">
        <f t="shared" si="10"/>
        <v>9120</v>
      </c>
      <c r="J30" s="13">
        <f t="shared" si="10"/>
        <v>9120</v>
      </c>
      <c r="K30" s="13">
        <f t="shared" si="10"/>
        <v>9120</v>
      </c>
      <c r="L30" s="13">
        <f t="shared" si="10"/>
        <v>7360</v>
      </c>
      <c r="M30" s="13">
        <f t="shared" si="10"/>
        <v>8320</v>
      </c>
      <c r="N30" s="13">
        <f t="shared" si="10"/>
        <v>7920</v>
      </c>
      <c r="O30" s="13">
        <f t="shared" si="10"/>
        <v>7600</v>
      </c>
      <c r="P30" s="13">
        <f t="shared" si="10"/>
        <v>10320</v>
      </c>
      <c r="Q30" s="13">
        <f t="shared" si="10"/>
        <v>10800</v>
      </c>
      <c r="R30" s="13">
        <f t="shared" si="10"/>
        <v>11840</v>
      </c>
      <c r="S30" s="13">
        <f t="shared" si="10"/>
        <v>9120</v>
      </c>
      <c r="T30" s="13">
        <f t="shared" si="10"/>
        <v>9920</v>
      </c>
      <c r="U30" s="13">
        <f t="shared" si="10"/>
        <v>10320</v>
      </c>
      <c r="V30" s="13">
        <f t="shared" si="10"/>
        <v>9920</v>
      </c>
      <c r="W30" s="13">
        <f t="shared" si="10"/>
        <v>10800</v>
      </c>
      <c r="X30" s="13">
        <f t="shared" si="10"/>
        <v>10800</v>
      </c>
      <c r="Y30" s="13">
        <f t="shared" si="10"/>
        <v>9920</v>
      </c>
      <c r="Z30" s="13">
        <f t="shared" si="10"/>
        <v>10320</v>
      </c>
      <c r="AA30" s="13">
        <f t="shared" si="10"/>
        <v>10320</v>
      </c>
      <c r="AB30" s="13">
        <f t="shared" si="10"/>
        <v>10800</v>
      </c>
      <c r="AC30" s="13">
        <f t="shared" si="10"/>
        <v>10800</v>
      </c>
      <c r="AD30" s="13">
        <f t="shared" si="10"/>
        <v>11120</v>
      </c>
      <c r="AE30" s="13">
        <f t="shared" si="10"/>
        <v>10800</v>
      </c>
      <c r="AF30" s="13">
        <f t="shared" si="10"/>
        <v>9120</v>
      </c>
      <c r="AG30" s="13">
        <f t="shared" si="10"/>
        <v>10320</v>
      </c>
      <c r="AH30" s="13">
        <f t="shared" si="10"/>
        <v>8720</v>
      </c>
      <c r="AI30" s="13">
        <f t="shared" ref="AI30:AM30" si="11">AI8*0.8</f>
        <v>8000</v>
      </c>
      <c r="AJ30" s="13">
        <f t="shared" si="11"/>
        <v>8720</v>
      </c>
      <c r="AK30" s="13">
        <f t="shared" si="11"/>
        <v>8960</v>
      </c>
      <c r="AL30" s="13">
        <f t="shared" si="11"/>
        <v>8720</v>
      </c>
      <c r="AM30" s="13">
        <f t="shared" si="11"/>
        <v>7600</v>
      </c>
    </row>
    <row r="31" spans="1:39"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s="10" customFormat="1" ht="12" customHeight="1" x14ac:dyDescent="0.2">
      <c r="A32" s="4">
        <v>1</v>
      </c>
      <c r="B32" s="13">
        <f t="shared" ref="B32" si="12">B10*0.8</f>
        <v>7200</v>
      </c>
      <c r="C32" s="13">
        <f t="shared" ref="C32:AH32" si="13">C10*0.8</f>
        <v>9120</v>
      </c>
      <c r="D32" s="13">
        <f t="shared" si="13"/>
        <v>9120</v>
      </c>
      <c r="E32" s="13">
        <f t="shared" si="13"/>
        <v>7600</v>
      </c>
      <c r="F32" s="13">
        <f t="shared" si="13"/>
        <v>8000</v>
      </c>
      <c r="G32" s="13">
        <f t="shared" si="13"/>
        <v>7200</v>
      </c>
      <c r="H32" s="13">
        <f t="shared" si="13"/>
        <v>7600</v>
      </c>
      <c r="I32" s="13">
        <f t="shared" si="13"/>
        <v>9520</v>
      </c>
      <c r="J32" s="13">
        <f t="shared" si="13"/>
        <v>9520</v>
      </c>
      <c r="K32" s="13">
        <f t="shared" si="13"/>
        <v>9520</v>
      </c>
      <c r="L32" s="13">
        <f t="shared" si="13"/>
        <v>7760</v>
      </c>
      <c r="M32" s="13">
        <f t="shared" si="13"/>
        <v>8720</v>
      </c>
      <c r="N32" s="13">
        <f t="shared" si="13"/>
        <v>8320</v>
      </c>
      <c r="O32" s="13">
        <f t="shared" si="13"/>
        <v>8000</v>
      </c>
      <c r="P32" s="13">
        <f t="shared" si="13"/>
        <v>10720</v>
      </c>
      <c r="Q32" s="13">
        <f t="shared" si="13"/>
        <v>11200</v>
      </c>
      <c r="R32" s="13">
        <f t="shared" si="13"/>
        <v>12240</v>
      </c>
      <c r="S32" s="13">
        <f t="shared" si="13"/>
        <v>9520</v>
      </c>
      <c r="T32" s="13">
        <f t="shared" si="13"/>
        <v>10320</v>
      </c>
      <c r="U32" s="13">
        <f t="shared" si="13"/>
        <v>10720</v>
      </c>
      <c r="V32" s="13">
        <f t="shared" si="13"/>
        <v>10320</v>
      </c>
      <c r="W32" s="13">
        <f t="shared" si="13"/>
        <v>11200</v>
      </c>
      <c r="X32" s="13">
        <f t="shared" si="13"/>
        <v>11200</v>
      </c>
      <c r="Y32" s="13">
        <f t="shared" si="13"/>
        <v>10320</v>
      </c>
      <c r="Z32" s="13">
        <f t="shared" si="13"/>
        <v>10720</v>
      </c>
      <c r="AA32" s="13">
        <f t="shared" si="13"/>
        <v>10720</v>
      </c>
      <c r="AB32" s="13">
        <f t="shared" si="13"/>
        <v>11200</v>
      </c>
      <c r="AC32" s="13">
        <f t="shared" si="13"/>
        <v>11200</v>
      </c>
      <c r="AD32" s="13">
        <f t="shared" si="13"/>
        <v>11520</v>
      </c>
      <c r="AE32" s="13">
        <f t="shared" si="13"/>
        <v>11200</v>
      </c>
      <c r="AF32" s="13">
        <f t="shared" si="13"/>
        <v>9520</v>
      </c>
      <c r="AG32" s="13">
        <f t="shared" si="13"/>
        <v>10720</v>
      </c>
      <c r="AH32" s="13">
        <f t="shared" si="13"/>
        <v>9120</v>
      </c>
      <c r="AI32" s="13">
        <f t="shared" ref="AI32:AM32" si="14">AI10*0.8</f>
        <v>8000</v>
      </c>
      <c r="AJ32" s="13">
        <f t="shared" si="14"/>
        <v>8720</v>
      </c>
      <c r="AK32" s="13">
        <f t="shared" si="14"/>
        <v>8960</v>
      </c>
      <c r="AL32" s="13">
        <f t="shared" si="14"/>
        <v>8720</v>
      </c>
      <c r="AM32" s="13">
        <f t="shared" si="14"/>
        <v>7600</v>
      </c>
    </row>
    <row r="33" spans="1:39" s="10" customFormat="1" ht="12" customHeight="1" x14ac:dyDescent="0.2">
      <c r="A33" s="4">
        <v>2</v>
      </c>
      <c r="B33" s="13">
        <f t="shared" ref="B33" si="15">B11*0.8</f>
        <v>8400</v>
      </c>
      <c r="C33" s="13">
        <f t="shared" ref="C33:AH33" si="16">C11*0.8</f>
        <v>10320</v>
      </c>
      <c r="D33" s="13">
        <f t="shared" si="16"/>
        <v>10320</v>
      </c>
      <c r="E33" s="13">
        <f t="shared" si="16"/>
        <v>8800</v>
      </c>
      <c r="F33" s="13">
        <f t="shared" si="16"/>
        <v>9200</v>
      </c>
      <c r="G33" s="13">
        <f t="shared" si="16"/>
        <v>8400</v>
      </c>
      <c r="H33" s="13">
        <f t="shared" si="16"/>
        <v>8800</v>
      </c>
      <c r="I33" s="13">
        <f t="shared" si="16"/>
        <v>10720</v>
      </c>
      <c r="J33" s="13">
        <f t="shared" si="16"/>
        <v>10720</v>
      </c>
      <c r="K33" s="13">
        <f t="shared" si="16"/>
        <v>10720</v>
      </c>
      <c r="L33" s="13">
        <f t="shared" si="16"/>
        <v>8960</v>
      </c>
      <c r="M33" s="13">
        <f t="shared" si="16"/>
        <v>9920</v>
      </c>
      <c r="N33" s="13">
        <f t="shared" si="16"/>
        <v>9520</v>
      </c>
      <c r="O33" s="13">
        <f t="shared" si="16"/>
        <v>9200</v>
      </c>
      <c r="P33" s="13">
        <f t="shared" si="16"/>
        <v>11920</v>
      </c>
      <c r="Q33" s="13">
        <f t="shared" si="16"/>
        <v>12400</v>
      </c>
      <c r="R33" s="13">
        <f t="shared" si="16"/>
        <v>13440</v>
      </c>
      <c r="S33" s="13">
        <f t="shared" si="16"/>
        <v>10720</v>
      </c>
      <c r="T33" s="13">
        <f t="shared" si="16"/>
        <v>11520</v>
      </c>
      <c r="U33" s="13">
        <f t="shared" si="16"/>
        <v>11920</v>
      </c>
      <c r="V33" s="13">
        <f t="shared" si="16"/>
        <v>11520</v>
      </c>
      <c r="W33" s="13">
        <f t="shared" si="16"/>
        <v>12400</v>
      </c>
      <c r="X33" s="13">
        <f t="shared" si="16"/>
        <v>12400</v>
      </c>
      <c r="Y33" s="13">
        <f t="shared" si="16"/>
        <v>11520</v>
      </c>
      <c r="Z33" s="13">
        <f t="shared" si="16"/>
        <v>11920</v>
      </c>
      <c r="AA33" s="13">
        <f t="shared" si="16"/>
        <v>11920</v>
      </c>
      <c r="AB33" s="13">
        <f t="shared" si="16"/>
        <v>12400</v>
      </c>
      <c r="AC33" s="13">
        <f t="shared" si="16"/>
        <v>12400</v>
      </c>
      <c r="AD33" s="13">
        <f t="shared" si="16"/>
        <v>12720</v>
      </c>
      <c r="AE33" s="13">
        <f t="shared" si="16"/>
        <v>12400</v>
      </c>
      <c r="AF33" s="13">
        <f t="shared" si="16"/>
        <v>10720</v>
      </c>
      <c r="AG33" s="13">
        <f t="shared" si="16"/>
        <v>11920</v>
      </c>
      <c r="AH33" s="13">
        <f t="shared" si="16"/>
        <v>10320</v>
      </c>
      <c r="AI33" s="13">
        <f t="shared" ref="AI33:AM33" si="17">AI11*0.8</f>
        <v>9200</v>
      </c>
      <c r="AJ33" s="13">
        <f t="shared" si="17"/>
        <v>9920</v>
      </c>
      <c r="AK33" s="13">
        <f t="shared" si="17"/>
        <v>10160</v>
      </c>
      <c r="AL33" s="13">
        <f t="shared" si="17"/>
        <v>9920</v>
      </c>
      <c r="AM33" s="13">
        <f t="shared" si="17"/>
        <v>8800</v>
      </c>
    </row>
    <row r="34" spans="1:39"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s="10" customFormat="1" ht="12" customHeight="1" x14ac:dyDescent="0.2">
      <c r="A35" s="4">
        <v>1</v>
      </c>
      <c r="B35" s="13">
        <f t="shared" ref="B35" si="18">B13*0.8</f>
        <v>11600</v>
      </c>
      <c r="C35" s="13">
        <f t="shared" ref="C35:AH35" si="19">C13*0.8</f>
        <v>13520</v>
      </c>
      <c r="D35" s="13">
        <f t="shared" si="19"/>
        <v>13520</v>
      </c>
      <c r="E35" s="13">
        <f t="shared" si="19"/>
        <v>12000</v>
      </c>
      <c r="F35" s="13">
        <f t="shared" si="19"/>
        <v>12400</v>
      </c>
      <c r="G35" s="13">
        <f t="shared" si="19"/>
        <v>11600</v>
      </c>
      <c r="H35" s="13">
        <f t="shared" si="19"/>
        <v>12000</v>
      </c>
      <c r="I35" s="13">
        <f t="shared" si="19"/>
        <v>13920</v>
      </c>
      <c r="J35" s="13">
        <f t="shared" si="19"/>
        <v>13920</v>
      </c>
      <c r="K35" s="13">
        <f t="shared" si="19"/>
        <v>13920</v>
      </c>
      <c r="L35" s="13">
        <f t="shared" si="19"/>
        <v>12160</v>
      </c>
      <c r="M35" s="13">
        <f t="shared" si="19"/>
        <v>13120</v>
      </c>
      <c r="N35" s="13">
        <f t="shared" si="19"/>
        <v>12720</v>
      </c>
      <c r="O35" s="13">
        <f t="shared" si="19"/>
        <v>12400</v>
      </c>
      <c r="P35" s="13">
        <f t="shared" si="19"/>
        <v>15120</v>
      </c>
      <c r="Q35" s="13">
        <f t="shared" si="19"/>
        <v>15600</v>
      </c>
      <c r="R35" s="13">
        <f t="shared" si="19"/>
        <v>16640</v>
      </c>
      <c r="S35" s="13">
        <f t="shared" si="19"/>
        <v>13920</v>
      </c>
      <c r="T35" s="13">
        <f t="shared" si="19"/>
        <v>14720</v>
      </c>
      <c r="U35" s="13">
        <f t="shared" si="19"/>
        <v>15120</v>
      </c>
      <c r="V35" s="13">
        <f t="shared" si="19"/>
        <v>14720</v>
      </c>
      <c r="W35" s="13">
        <f t="shared" si="19"/>
        <v>15600</v>
      </c>
      <c r="X35" s="13">
        <f t="shared" si="19"/>
        <v>15600</v>
      </c>
      <c r="Y35" s="13">
        <f t="shared" si="19"/>
        <v>14720</v>
      </c>
      <c r="Z35" s="13">
        <f t="shared" si="19"/>
        <v>15120</v>
      </c>
      <c r="AA35" s="13">
        <f t="shared" si="19"/>
        <v>15120</v>
      </c>
      <c r="AB35" s="13">
        <f t="shared" si="19"/>
        <v>15600</v>
      </c>
      <c r="AC35" s="13">
        <f t="shared" si="19"/>
        <v>15600</v>
      </c>
      <c r="AD35" s="13">
        <f t="shared" si="19"/>
        <v>15920</v>
      </c>
      <c r="AE35" s="13">
        <f t="shared" si="19"/>
        <v>15600</v>
      </c>
      <c r="AF35" s="13">
        <f t="shared" si="19"/>
        <v>13920</v>
      </c>
      <c r="AG35" s="13">
        <f t="shared" si="19"/>
        <v>15120</v>
      </c>
      <c r="AH35" s="13">
        <f t="shared" si="19"/>
        <v>13520</v>
      </c>
      <c r="AI35" s="13">
        <f t="shared" ref="AI35:AM35" si="20">AI13*0.8</f>
        <v>12000</v>
      </c>
      <c r="AJ35" s="13">
        <f t="shared" si="20"/>
        <v>12720</v>
      </c>
      <c r="AK35" s="13">
        <f t="shared" si="20"/>
        <v>12960</v>
      </c>
      <c r="AL35" s="13">
        <f t="shared" si="20"/>
        <v>12720</v>
      </c>
      <c r="AM35" s="13">
        <f t="shared" si="20"/>
        <v>11600</v>
      </c>
    </row>
    <row r="36" spans="1:39" s="10" customFormat="1" ht="12" customHeight="1" x14ac:dyDescent="0.2">
      <c r="A36" s="4">
        <v>2</v>
      </c>
      <c r="B36" s="13">
        <f t="shared" ref="B36" si="21">B14*0.8</f>
        <v>12800</v>
      </c>
      <c r="C36" s="13">
        <f t="shared" ref="C36:AH36" si="22">C14*0.8</f>
        <v>14720</v>
      </c>
      <c r="D36" s="13">
        <f t="shared" si="22"/>
        <v>14720</v>
      </c>
      <c r="E36" s="13">
        <f t="shared" si="22"/>
        <v>13200</v>
      </c>
      <c r="F36" s="13">
        <f t="shared" si="22"/>
        <v>13600</v>
      </c>
      <c r="G36" s="13">
        <f t="shared" si="22"/>
        <v>12800</v>
      </c>
      <c r="H36" s="13">
        <f t="shared" si="22"/>
        <v>13200</v>
      </c>
      <c r="I36" s="13">
        <f t="shared" si="22"/>
        <v>15120</v>
      </c>
      <c r="J36" s="13">
        <f t="shared" si="22"/>
        <v>15120</v>
      </c>
      <c r="K36" s="13">
        <f t="shared" si="22"/>
        <v>15120</v>
      </c>
      <c r="L36" s="13">
        <f t="shared" si="22"/>
        <v>13360</v>
      </c>
      <c r="M36" s="13">
        <f t="shared" si="22"/>
        <v>14320</v>
      </c>
      <c r="N36" s="13">
        <f t="shared" si="22"/>
        <v>13920</v>
      </c>
      <c r="O36" s="13">
        <f t="shared" si="22"/>
        <v>13600</v>
      </c>
      <c r="P36" s="13">
        <f t="shared" si="22"/>
        <v>16320</v>
      </c>
      <c r="Q36" s="13">
        <f t="shared" si="22"/>
        <v>16800</v>
      </c>
      <c r="R36" s="13">
        <f t="shared" si="22"/>
        <v>17840</v>
      </c>
      <c r="S36" s="13">
        <f t="shared" si="22"/>
        <v>15120</v>
      </c>
      <c r="T36" s="13">
        <f t="shared" si="22"/>
        <v>15920</v>
      </c>
      <c r="U36" s="13">
        <f t="shared" si="22"/>
        <v>16320</v>
      </c>
      <c r="V36" s="13">
        <f t="shared" si="22"/>
        <v>15920</v>
      </c>
      <c r="W36" s="13">
        <f t="shared" si="22"/>
        <v>16800</v>
      </c>
      <c r="X36" s="13">
        <f t="shared" si="22"/>
        <v>16800</v>
      </c>
      <c r="Y36" s="13">
        <f t="shared" si="22"/>
        <v>15920</v>
      </c>
      <c r="Z36" s="13">
        <f t="shared" si="22"/>
        <v>16320</v>
      </c>
      <c r="AA36" s="13">
        <f t="shared" si="22"/>
        <v>16320</v>
      </c>
      <c r="AB36" s="13">
        <f t="shared" si="22"/>
        <v>16800</v>
      </c>
      <c r="AC36" s="13">
        <f t="shared" si="22"/>
        <v>16800</v>
      </c>
      <c r="AD36" s="13">
        <f t="shared" si="22"/>
        <v>17120</v>
      </c>
      <c r="AE36" s="13">
        <f t="shared" si="22"/>
        <v>16800</v>
      </c>
      <c r="AF36" s="13">
        <f t="shared" si="22"/>
        <v>15120</v>
      </c>
      <c r="AG36" s="13">
        <f t="shared" si="22"/>
        <v>16320</v>
      </c>
      <c r="AH36" s="13">
        <f t="shared" si="22"/>
        <v>14720</v>
      </c>
      <c r="AI36" s="13">
        <f t="shared" ref="AI36:AM36" si="23">AI14*0.8</f>
        <v>13200</v>
      </c>
      <c r="AJ36" s="13">
        <f t="shared" si="23"/>
        <v>13920</v>
      </c>
      <c r="AK36" s="13">
        <f t="shared" si="23"/>
        <v>14160</v>
      </c>
      <c r="AL36" s="13">
        <f t="shared" si="23"/>
        <v>13920</v>
      </c>
      <c r="AM36" s="13">
        <f t="shared" si="23"/>
        <v>12800</v>
      </c>
    </row>
    <row r="37" spans="1:39"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s="10" customFormat="1" ht="12" customHeight="1" x14ac:dyDescent="0.2">
      <c r="A38" s="4">
        <v>1</v>
      </c>
      <c r="B38" s="13">
        <f t="shared" ref="B38" si="24">B16*0.8</f>
        <v>13200</v>
      </c>
      <c r="C38" s="13">
        <f t="shared" ref="C38:AH38" si="25">C16*0.8</f>
        <v>15120</v>
      </c>
      <c r="D38" s="13">
        <f t="shared" si="25"/>
        <v>15120</v>
      </c>
      <c r="E38" s="13">
        <f t="shared" si="25"/>
        <v>13600</v>
      </c>
      <c r="F38" s="13">
        <f t="shared" si="25"/>
        <v>14000</v>
      </c>
      <c r="G38" s="13">
        <f t="shared" si="25"/>
        <v>13200</v>
      </c>
      <c r="H38" s="13">
        <f t="shared" si="25"/>
        <v>13600</v>
      </c>
      <c r="I38" s="13">
        <f t="shared" si="25"/>
        <v>15520</v>
      </c>
      <c r="J38" s="13">
        <f t="shared" si="25"/>
        <v>15520</v>
      </c>
      <c r="K38" s="13">
        <f t="shared" si="25"/>
        <v>15520</v>
      </c>
      <c r="L38" s="13">
        <f t="shared" si="25"/>
        <v>13760</v>
      </c>
      <c r="M38" s="13">
        <f t="shared" si="25"/>
        <v>14720</v>
      </c>
      <c r="N38" s="13">
        <f t="shared" si="25"/>
        <v>14320</v>
      </c>
      <c r="O38" s="13">
        <f t="shared" si="25"/>
        <v>14000</v>
      </c>
      <c r="P38" s="13">
        <f t="shared" si="25"/>
        <v>16720</v>
      </c>
      <c r="Q38" s="13">
        <f t="shared" si="25"/>
        <v>17200</v>
      </c>
      <c r="R38" s="13">
        <f t="shared" si="25"/>
        <v>18240</v>
      </c>
      <c r="S38" s="13">
        <f t="shared" si="25"/>
        <v>15520</v>
      </c>
      <c r="T38" s="13">
        <f t="shared" si="25"/>
        <v>16320</v>
      </c>
      <c r="U38" s="13">
        <f t="shared" si="25"/>
        <v>16720</v>
      </c>
      <c r="V38" s="13">
        <f t="shared" si="25"/>
        <v>16320</v>
      </c>
      <c r="W38" s="13">
        <f t="shared" si="25"/>
        <v>17200</v>
      </c>
      <c r="X38" s="13">
        <f t="shared" si="25"/>
        <v>17200</v>
      </c>
      <c r="Y38" s="13">
        <f t="shared" si="25"/>
        <v>16320</v>
      </c>
      <c r="Z38" s="13">
        <f t="shared" si="25"/>
        <v>16720</v>
      </c>
      <c r="AA38" s="13">
        <f t="shared" si="25"/>
        <v>16720</v>
      </c>
      <c r="AB38" s="13">
        <f t="shared" si="25"/>
        <v>17200</v>
      </c>
      <c r="AC38" s="13">
        <f t="shared" si="25"/>
        <v>17200</v>
      </c>
      <c r="AD38" s="13">
        <f t="shared" si="25"/>
        <v>17520</v>
      </c>
      <c r="AE38" s="13">
        <f t="shared" si="25"/>
        <v>17200</v>
      </c>
      <c r="AF38" s="13">
        <f t="shared" si="25"/>
        <v>15520</v>
      </c>
      <c r="AG38" s="13">
        <f t="shared" si="25"/>
        <v>16720</v>
      </c>
      <c r="AH38" s="13">
        <f t="shared" si="25"/>
        <v>15120</v>
      </c>
      <c r="AI38" s="13">
        <f t="shared" ref="AI38:AM38" si="26">AI16*0.8</f>
        <v>13600</v>
      </c>
      <c r="AJ38" s="13">
        <f t="shared" si="26"/>
        <v>14320</v>
      </c>
      <c r="AK38" s="13">
        <f t="shared" si="26"/>
        <v>14560</v>
      </c>
      <c r="AL38" s="13">
        <f t="shared" si="26"/>
        <v>14320</v>
      </c>
      <c r="AM38" s="13">
        <f t="shared" si="26"/>
        <v>13200</v>
      </c>
    </row>
    <row r="39" spans="1:39" s="10" customFormat="1" ht="12" customHeight="1" x14ac:dyDescent="0.2">
      <c r="A39" s="278">
        <v>2</v>
      </c>
      <c r="B39" s="13">
        <f t="shared" ref="B39" si="27">B17*0.8</f>
        <v>14400</v>
      </c>
      <c r="C39" s="13">
        <f t="shared" ref="C39:AH39" si="28">C17*0.8</f>
        <v>16320</v>
      </c>
      <c r="D39" s="13">
        <f t="shared" si="28"/>
        <v>16320</v>
      </c>
      <c r="E39" s="13">
        <f t="shared" si="28"/>
        <v>14800</v>
      </c>
      <c r="F39" s="13">
        <f t="shared" si="28"/>
        <v>15200</v>
      </c>
      <c r="G39" s="13">
        <f t="shared" si="28"/>
        <v>14400</v>
      </c>
      <c r="H39" s="13">
        <f t="shared" si="28"/>
        <v>14800</v>
      </c>
      <c r="I39" s="13">
        <f t="shared" si="28"/>
        <v>16720</v>
      </c>
      <c r="J39" s="13">
        <f t="shared" si="28"/>
        <v>16720</v>
      </c>
      <c r="K39" s="13">
        <f t="shared" si="28"/>
        <v>16720</v>
      </c>
      <c r="L39" s="13">
        <f t="shared" si="28"/>
        <v>14960</v>
      </c>
      <c r="M39" s="13">
        <f t="shared" si="28"/>
        <v>15920</v>
      </c>
      <c r="N39" s="13">
        <f t="shared" si="28"/>
        <v>15520</v>
      </c>
      <c r="O39" s="13">
        <f t="shared" si="28"/>
        <v>15200</v>
      </c>
      <c r="P39" s="13">
        <f t="shared" si="28"/>
        <v>17920</v>
      </c>
      <c r="Q39" s="13">
        <f t="shared" si="28"/>
        <v>18400</v>
      </c>
      <c r="R39" s="13">
        <f t="shared" si="28"/>
        <v>19440</v>
      </c>
      <c r="S39" s="13">
        <f t="shared" si="28"/>
        <v>16720</v>
      </c>
      <c r="T39" s="13">
        <f t="shared" si="28"/>
        <v>17520</v>
      </c>
      <c r="U39" s="13">
        <f t="shared" si="28"/>
        <v>17920</v>
      </c>
      <c r="V39" s="13">
        <f t="shared" si="28"/>
        <v>17520</v>
      </c>
      <c r="W39" s="13">
        <f t="shared" si="28"/>
        <v>18400</v>
      </c>
      <c r="X39" s="13">
        <f t="shared" si="28"/>
        <v>18400</v>
      </c>
      <c r="Y39" s="13">
        <f t="shared" si="28"/>
        <v>17520</v>
      </c>
      <c r="Z39" s="13">
        <f t="shared" si="28"/>
        <v>17920</v>
      </c>
      <c r="AA39" s="13">
        <f t="shared" si="28"/>
        <v>17920</v>
      </c>
      <c r="AB39" s="13">
        <f t="shared" si="28"/>
        <v>18400</v>
      </c>
      <c r="AC39" s="13">
        <f t="shared" si="28"/>
        <v>18400</v>
      </c>
      <c r="AD39" s="13">
        <f t="shared" si="28"/>
        <v>18720</v>
      </c>
      <c r="AE39" s="13">
        <f t="shared" si="28"/>
        <v>18400</v>
      </c>
      <c r="AF39" s="13">
        <f t="shared" si="28"/>
        <v>16720</v>
      </c>
      <c r="AG39" s="13">
        <f t="shared" si="28"/>
        <v>17920</v>
      </c>
      <c r="AH39" s="13">
        <f t="shared" si="28"/>
        <v>16320</v>
      </c>
      <c r="AI39" s="13">
        <f t="shared" ref="AI39:AM39" si="29">AI17*0.8</f>
        <v>14800</v>
      </c>
      <c r="AJ39" s="13">
        <f t="shared" si="29"/>
        <v>15520</v>
      </c>
      <c r="AK39" s="13">
        <f t="shared" si="29"/>
        <v>15760</v>
      </c>
      <c r="AL39" s="13">
        <f t="shared" si="29"/>
        <v>15520</v>
      </c>
      <c r="AM39" s="13">
        <f t="shared" si="29"/>
        <v>14400</v>
      </c>
    </row>
    <row r="40" spans="1:39"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s="10" customFormat="1" ht="12" customHeight="1" x14ac:dyDescent="0.2">
      <c r="A41" s="280">
        <v>1</v>
      </c>
      <c r="B41" s="13">
        <f t="shared" ref="B41" si="30">B19*0.8</f>
        <v>20000</v>
      </c>
      <c r="C41" s="13">
        <f t="shared" ref="C41:AH41" si="31">C19*0.8</f>
        <v>21920</v>
      </c>
      <c r="D41" s="13">
        <f t="shared" si="31"/>
        <v>21920</v>
      </c>
      <c r="E41" s="13">
        <f t="shared" si="31"/>
        <v>20400</v>
      </c>
      <c r="F41" s="13">
        <f t="shared" si="31"/>
        <v>20800</v>
      </c>
      <c r="G41" s="13">
        <f t="shared" si="31"/>
        <v>20000</v>
      </c>
      <c r="H41" s="13">
        <f t="shared" si="31"/>
        <v>20400</v>
      </c>
      <c r="I41" s="13">
        <f t="shared" si="31"/>
        <v>22320</v>
      </c>
      <c r="J41" s="13">
        <f t="shared" si="31"/>
        <v>22320</v>
      </c>
      <c r="K41" s="13">
        <f t="shared" si="31"/>
        <v>22320</v>
      </c>
      <c r="L41" s="13">
        <f t="shared" si="31"/>
        <v>20560</v>
      </c>
      <c r="M41" s="13">
        <f t="shared" si="31"/>
        <v>21520</v>
      </c>
      <c r="N41" s="13">
        <f t="shared" si="31"/>
        <v>21120</v>
      </c>
      <c r="O41" s="13">
        <f t="shared" si="31"/>
        <v>20800</v>
      </c>
      <c r="P41" s="13">
        <f t="shared" si="31"/>
        <v>23520</v>
      </c>
      <c r="Q41" s="13">
        <f t="shared" si="31"/>
        <v>24000</v>
      </c>
      <c r="R41" s="13">
        <f t="shared" si="31"/>
        <v>25040</v>
      </c>
      <c r="S41" s="13">
        <f t="shared" si="31"/>
        <v>22320</v>
      </c>
      <c r="T41" s="13">
        <f t="shared" si="31"/>
        <v>23120</v>
      </c>
      <c r="U41" s="13">
        <f t="shared" si="31"/>
        <v>23520</v>
      </c>
      <c r="V41" s="13">
        <f t="shared" si="31"/>
        <v>23120</v>
      </c>
      <c r="W41" s="13">
        <f t="shared" si="31"/>
        <v>24000</v>
      </c>
      <c r="X41" s="13">
        <f t="shared" si="31"/>
        <v>24000</v>
      </c>
      <c r="Y41" s="13">
        <f t="shared" si="31"/>
        <v>23120</v>
      </c>
      <c r="Z41" s="13">
        <f t="shared" si="31"/>
        <v>23520</v>
      </c>
      <c r="AA41" s="13">
        <f t="shared" si="31"/>
        <v>23520</v>
      </c>
      <c r="AB41" s="13">
        <f t="shared" si="31"/>
        <v>24000</v>
      </c>
      <c r="AC41" s="13">
        <f t="shared" si="31"/>
        <v>24000</v>
      </c>
      <c r="AD41" s="13">
        <f t="shared" si="31"/>
        <v>24320</v>
      </c>
      <c r="AE41" s="13">
        <f t="shared" si="31"/>
        <v>24000</v>
      </c>
      <c r="AF41" s="13">
        <f t="shared" si="31"/>
        <v>22320</v>
      </c>
      <c r="AG41" s="13">
        <f t="shared" si="31"/>
        <v>23520</v>
      </c>
      <c r="AH41" s="13">
        <f t="shared" si="31"/>
        <v>21920</v>
      </c>
      <c r="AI41" s="13">
        <f t="shared" ref="AI41:AM41" si="32">AI19*0.8</f>
        <v>18800</v>
      </c>
      <c r="AJ41" s="13">
        <f t="shared" si="32"/>
        <v>19520</v>
      </c>
      <c r="AK41" s="13">
        <f t="shared" si="32"/>
        <v>19760</v>
      </c>
      <c r="AL41" s="13">
        <f t="shared" si="32"/>
        <v>19520</v>
      </c>
      <c r="AM41" s="13">
        <f t="shared" si="32"/>
        <v>18400</v>
      </c>
    </row>
    <row r="42" spans="1:39" s="10" customFormat="1" ht="12" customHeight="1" x14ac:dyDescent="0.2">
      <c r="A42" s="281">
        <v>2</v>
      </c>
      <c r="B42" s="13">
        <f t="shared" ref="B42" si="33">B20*0.8</f>
        <v>20000</v>
      </c>
      <c r="C42" s="13">
        <f t="shared" ref="C42:AH42" si="34">C20*0.8</f>
        <v>21920</v>
      </c>
      <c r="D42" s="13">
        <f t="shared" si="34"/>
        <v>21920</v>
      </c>
      <c r="E42" s="13">
        <f t="shared" si="34"/>
        <v>20400</v>
      </c>
      <c r="F42" s="13">
        <f t="shared" si="34"/>
        <v>20800</v>
      </c>
      <c r="G42" s="13">
        <f t="shared" si="34"/>
        <v>20000</v>
      </c>
      <c r="H42" s="13">
        <f t="shared" si="34"/>
        <v>20400</v>
      </c>
      <c r="I42" s="13">
        <f t="shared" si="34"/>
        <v>22320</v>
      </c>
      <c r="J42" s="13">
        <f t="shared" si="34"/>
        <v>22320</v>
      </c>
      <c r="K42" s="13">
        <f t="shared" si="34"/>
        <v>22320</v>
      </c>
      <c r="L42" s="13">
        <f t="shared" si="34"/>
        <v>20560</v>
      </c>
      <c r="M42" s="13">
        <f t="shared" si="34"/>
        <v>21520</v>
      </c>
      <c r="N42" s="13">
        <f t="shared" si="34"/>
        <v>21120</v>
      </c>
      <c r="O42" s="13">
        <f t="shared" si="34"/>
        <v>20800</v>
      </c>
      <c r="P42" s="13">
        <f t="shared" si="34"/>
        <v>23520</v>
      </c>
      <c r="Q42" s="13">
        <f t="shared" si="34"/>
        <v>24000</v>
      </c>
      <c r="R42" s="13">
        <f t="shared" si="34"/>
        <v>25040</v>
      </c>
      <c r="S42" s="13">
        <f t="shared" si="34"/>
        <v>22320</v>
      </c>
      <c r="T42" s="13">
        <f t="shared" si="34"/>
        <v>23120</v>
      </c>
      <c r="U42" s="13">
        <f t="shared" si="34"/>
        <v>23520</v>
      </c>
      <c r="V42" s="13">
        <f t="shared" si="34"/>
        <v>23120</v>
      </c>
      <c r="W42" s="13">
        <f t="shared" si="34"/>
        <v>24000</v>
      </c>
      <c r="X42" s="13">
        <f t="shared" si="34"/>
        <v>24000</v>
      </c>
      <c r="Y42" s="13">
        <f t="shared" si="34"/>
        <v>23120</v>
      </c>
      <c r="Z42" s="13">
        <f t="shared" si="34"/>
        <v>23520</v>
      </c>
      <c r="AA42" s="13">
        <f t="shared" si="34"/>
        <v>23520</v>
      </c>
      <c r="AB42" s="13">
        <f t="shared" si="34"/>
        <v>24000</v>
      </c>
      <c r="AC42" s="13">
        <f t="shared" si="34"/>
        <v>24000</v>
      </c>
      <c r="AD42" s="13">
        <f t="shared" si="34"/>
        <v>24320</v>
      </c>
      <c r="AE42" s="13">
        <f t="shared" si="34"/>
        <v>24000</v>
      </c>
      <c r="AF42" s="13">
        <f t="shared" si="34"/>
        <v>22320</v>
      </c>
      <c r="AG42" s="13">
        <f t="shared" si="34"/>
        <v>23520</v>
      </c>
      <c r="AH42" s="13">
        <f t="shared" si="34"/>
        <v>21920</v>
      </c>
      <c r="AI42" s="13">
        <f t="shared" ref="AI42:AM42" si="35">AI20*0.8</f>
        <v>18800</v>
      </c>
      <c r="AJ42" s="13">
        <f t="shared" si="35"/>
        <v>19520</v>
      </c>
      <c r="AK42" s="13">
        <f t="shared" si="35"/>
        <v>19760</v>
      </c>
      <c r="AL42" s="13">
        <f t="shared" si="35"/>
        <v>19520</v>
      </c>
      <c r="AM42" s="13">
        <f t="shared" si="35"/>
        <v>18400</v>
      </c>
    </row>
    <row r="43" spans="1:39" s="10" customFormat="1" ht="12" customHeight="1" x14ac:dyDescent="0.2">
      <c r="A43" s="278">
        <v>3</v>
      </c>
      <c r="B43" s="13">
        <f t="shared" ref="B43" si="36">B21*0.8</f>
        <v>20000</v>
      </c>
      <c r="C43" s="13">
        <f t="shared" ref="C43:AH43" si="37">C21*0.8</f>
        <v>21920</v>
      </c>
      <c r="D43" s="13">
        <f t="shared" si="37"/>
        <v>21920</v>
      </c>
      <c r="E43" s="13">
        <f t="shared" si="37"/>
        <v>20400</v>
      </c>
      <c r="F43" s="13">
        <f t="shared" si="37"/>
        <v>20800</v>
      </c>
      <c r="G43" s="13">
        <f t="shared" si="37"/>
        <v>20000</v>
      </c>
      <c r="H43" s="13">
        <f t="shared" si="37"/>
        <v>20400</v>
      </c>
      <c r="I43" s="13">
        <f t="shared" si="37"/>
        <v>22320</v>
      </c>
      <c r="J43" s="13">
        <f t="shared" si="37"/>
        <v>22320</v>
      </c>
      <c r="K43" s="13">
        <f t="shared" si="37"/>
        <v>22320</v>
      </c>
      <c r="L43" s="13">
        <f t="shared" si="37"/>
        <v>20560</v>
      </c>
      <c r="M43" s="13">
        <f t="shared" si="37"/>
        <v>21520</v>
      </c>
      <c r="N43" s="13">
        <f t="shared" si="37"/>
        <v>21120</v>
      </c>
      <c r="O43" s="13">
        <f t="shared" si="37"/>
        <v>20800</v>
      </c>
      <c r="P43" s="13">
        <f t="shared" si="37"/>
        <v>23520</v>
      </c>
      <c r="Q43" s="13">
        <f t="shared" si="37"/>
        <v>24000</v>
      </c>
      <c r="R43" s="13">
        <f t="shared" si="37"/>
        <v>25040</v>
      </c>
      <c r="S43" s="13">
        <f t="shared" si="37"/>
        <v>22320</v>
      </c>
      <c r="T43" s="13">
        <f t="shared" si="37"/>
        <v>23120</v>
      </c>
      <c r="U43" s="13">
        <f t="shared" si="37"/>
        <v>23520</v>
      </c>
      <c r="V43" s="13">
        <f t="shared" si="37"/>
        <v>23120</v>
      </c>
      <c r="W43" s="13">
        <f t="shared" si="37"/>
        <v>24000</v>
      </c>
      <c r="X43" s="13">
        <f t="shared" si="37"/>
        <v>24000</v>
      </c>
      <c r="Y43" s="13">
        <f t="shared" si="37"/>
        <v>23120</v>
      </c>
      <c r="Z43" s="13">
        <f t="shared" si="37"/>
        <v>23520</v>
      </c>
      <c r="AA43" s="13">
        <f t="shared" si="37"/>
        <v>23520</v>
      </c>
      <c r="AB43" s="13">
        <f t="shared" si="37"/>
        <v>24000</v>
      </c>
      <c r="AC43" s="13">
        <f t="shared" si="37"/>
        <v>24000</v>
      </c>
      <c r="AD43" s="13">
        <f t="shared" si="37"/>
        <v>24320</v>
      </c>
      <c r="AE43" s="13">
        <f t="shared" si="37"/>
        <v>24000</v>
      </c>
      <c r="AF43" s="13">
        <f t="shared" si="37"/>
        <v>22320</v>
      </c>
      <c r="AG43" s="13">
        <f t="shared" si="37"/>
        <v>23520</v>
      </c>
      <c r="AH43" s="13">
        <f t="shared" si="37"/>
        <v>21920</v>
      </c>
      <c r="AI43" s="13">
        <f t="shared" ref="AI43:AM43" si="38">AI21*0.8</f>
        <v>18800</v>
      </c>
      <c r="AJ43" s="13">
        <f t="shared" si="38"/>
        <v>19520</v>
      </c>
      <c r="AK43" s="13">
        <f t="shared" si="38"/>
        <v>19760</v>
      </c>
      <c r="AL43" s="13">
        <f t="shared" si="38"/>
        <v>19520</v>
      </c>
      <c r="AM43" s="13">
        <f t="shared" si="38"/>
        <v>18400</v>
      </c>
    </row>
    <row r="44" spans="1:39" s="10" customFormat="1" ht="12" customHeight="1" x14ac:dyDescent="0.2">
      <c r="A44" s="278">
        <v>4</v>
      </c>
      <c r="B44" s="13">
        <f t="shared" ref="B44" si="39">B22*0.8</f>
        <v>20000</v>
      </c>
      <c r="C44" s="13">
        <f t="shared" ref="C44:AH44" si="40">C22*0.8</f>
        <v>21920</v>
      </c>
      <c r="D44" s="13">
        <f t="shared" si="40"/>
        <v>21920</v>
      </c>
      <c r="E44" s="13">
        <f t="shared" si="40"/>
        <v>20400</v>
      </c>
      <c r="F44" s="13">
        <f t="shared" si="40"/>
        <v>20800</v>
      </c>
      <c r="G44" s="13">
        <f t="shared" si="40"/>
        <v>20000</v>
      </c>
      <c r="H44" s="13">
        <f t="shared" si="40"/>
        <v>20400</v>
      </c>
      <c r="I44" s="13">
        <f t="shared" si="40"/>
        <v>22320</v>
      </c>
      <c r="J44" s="13">
        <f t="shared" si="40"/>
        <v>22320</v>
      </c>
      <c r="K44" s="13">
        <f t="shared" si="40"/>
        <v>22320</v>
      </c>
      <c r="L44" s="13">
        <f t="shared" si="40"/>
        <v>20560</v>
      </c>
      <c r="M44" s="13">
        <f t="shared" si="40"/>
        <v>21520</v>
      </c>
      <c r="N44" s="13">
        <f t="shared" si="40"/>
        <v>21120</v>
      </c>
      <c r="O44" s="13">
        <f t="shared" si="40"/>
        <v>20800</v>
      </c>
      <c r="P44" s="13">
        <f t="shared" si="40"/>
        <v>23520</v>
      </c>
      <c r="Q44" s="13">
        <f t="shared" si="40"/>
        <v>24000</v>
      </c>
      <c r="R44" s="13">
        <f t="shared" si="40"/>
        <v>25040</v>
      </c>
      <c r="S44" s="13">
        <f t="shared" si="40"/>
        <v>22320</v>
      </c>
      <c r="T44" s="13">
        <f t="shared" si="40"/>
        <v>23120</v>
      </c>
      <c r="U44" s="13">
        <f t="shared" si="40"/>
        <v>23520</v>
      </c>
      <c r="V44" s="13">
        <f t="shared" si="40"/>
        <v>23120</v>
      </c>
      <c r="W44" s="13">
        <f t="shared" si="40"/>
        <v>24000</v>
      </c>
      <c r="X44" s="13">
        <f t="shared" si="40"/>
        <v>24000</v>
      </c>
      <c r="Y44" s="13">
        <f t="shared" si="40"/>
        <v>23120</v>
      </c>
      <c r="Z44" s="13">
        <f t="shared" si="40"/>
        <v>23520</v>
      </c>
      <c r="AA44" s="13">
        <f t="shared" si="40"/>
        <v>23520</v>
      </c>
      <c r="AB44" s="13">
        <f t="shared" si="40"/>
        <v>24000</v>
      </c>
      <c r="AC44" s="13">
        <f t="shared" si="40"/>
        <v>24000</v>
      </c>
      <c r="AD44" s="13">
        <f t="shared" si="40"/>
        <v>24320</v>
      </c>
      <c r="AE44" s="13">
        <f t="shared" si="40"/>
        <v>24000</v>
      </c>
      <c r="AF44" s="13">
        <f t="shared" si="40"/>
        <v>22320</v>
      </c>
      <c r="AG44" s="13">
        <f t="shared" si="40"/>
        <v>23520</v>
      </c>
      <c r="AH44" s="13">
        <f t="shared" si="40"/>
        <v>21920</v>
      </c>
      <c r="AI44" s="13">
        <f t="shared" ref="AI44:AM44" si="41">AI22*0.8</f>
        <v>18800</v>
      </c>
      <c r="AJ44" s="13">
        <f t="shared" si="41"/>
        <v>19520</v>
      </c>
      <c r="AK44" s="13">
        <f t="shared" si="41"/>
        <v>19760</v>
      </c>
      <c r="AL44" s="13">
        <f t="shared" si="41"/>
        <v>19520</v>
      </c>
      <c r="AM44" s="13">
        <f t="shared" si="41"/>
        <v>18400</v>
      </c>
    </row>
    <row r="45" spans="1:39" s="10" customFormat="1" ht="12" customHeight="1" x14ac:dyDescent="0.2">
      <c r="A45" s="134"/>
    </row>
    <row r="46" spans="1:39" s="10" customFormat="1" ht="12" customHeight="1" x14ac:dyDescent="0.2">
      <c r="A46" s="134"/>
    </row>
    <row r="48" spans="1:39"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5" t="s">
        <v>420</v>
      </c>
    </row>
    <row r="58" spans="1:1" s="53" customFormat="1" ht="13.5" thickBot="1" x14ac:dyDescent="0.25">
      <c r="A58" s="2"/>
    </row>
    <row r="59" spans="1:1" s="53" customFormat="1" ht="12.75" thickBot="1" x14ac:dyDescent="0.25">
      <c r="A59" s="217" t="s">
        <v>261</v>
      </c>
    </row>
    <row r="60" spans="1:1" s="53" customFormat="1" ht="12.75" thickBot="1" x14ac:dyDescent="0.25">
      <c r="A60" s="256" t="s">
        <v>437</v>
      </c>
    </row>
    <row r="61" spans="1:1" s="53" customFormat="1" ht="12" x14ac:dyDescent="0.2">
      <c r="A61" s="257" t="s">
        <v>438</v>
      </c>
    </row>
  </sheetData>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
  <sheetViews>
    <sheetView zoomScaleNormal="100" workbookViewId="0">
      <selection activeCell="B4" sqref="B4:AM27"/>
    </sheetView>
  </sheetViews>
  <sheetFormatPr defaultColWidth="9.140625" defaultRowHeight="15" x14ac:dyDescent="0.25"/>
  <cols>
    <col min="1" max="1" width="70.5703125" style="2" customWidth="1"/>
    <col min="2" max="7" width="9.85546875" style="1" bestFit="1" customWidth="1"/>
    <col min="8" max="9" width="9.140625" style="1"/>
    <col min="10" max="14" width="9.85546875" style="1" bestFit="1" customWidth="1"/>
    <col min="15" max="16" width="9.140625" style="1"/>
    <col min="17" max="18" width="9.85546875" style="1" bestFit="1" customWidth="1"/>
    <col min="19" max="22" width="9.140625" style="1"/>
    <col min="23" max="23" width="9.85546875" style="1" bestFit="1" customWidth="1"/>
    <col min="24" max="24" width="9.140625" style="1"/>
    <col min="25" max="26" width="9.85546875" style="1" bestFit="1" customWidth="1"/>
    <col min="27" max="27" width="9.140625" style="1"/>
    <col min="28" max="28" width="9.85546875" style="1" bestFit="1" customWidth="1"/>
    <col min="29" max="29" width="9.140625" style="1"/>
    <col min="30" max="34" width="9.85546875" style="1" bestFit="1" customWidth="1"/>
    <col min="35" max="39" width="10.140625" style="1" customWidth="1"/>
    <col min="40" max="16384" width="9.140625" style="1"/>
  </cols>
  <sheetData>
    <row r="1" spans="1:39" x14ac:dyDescent="0.25">
      <c r="A1" s="9" t="s">
        <v>301</v>
      </c>
    </row>
    <row r="2" spans="1:39" s="2" customFormat="1" ht="12.75" x14ac:dyDescent="0.2">
      <c r="A2" s="9"/>
    </row>
    <row r="3" spans="1:39" s="2" customFormat="1" ht="12.75" customHeight="1" x14ac:dyDescent="0.2">
      <c r="A3" s="11" t="s">
        <v>6</v>
      </c>
    </row>
    <row r="4" spans="1:39" x14ac:dyDescent="0.25">
      <c r="A4" s="259" t="s">
        <v>59</v>
      </c>
      <c r="B4" s="113">
        <f>'C завтраками| Bed and breakfast'!B4</f>
        <v>45776</v>
      </c>
      <c r="C4" s="113">
        <f>'C завтраками| Bed and breakfast'!C4</f>
        <v>45778</v>
      </c>
      <c r="D4" s="113">
        <f>'C завтраками| Bed and breakfast'!D4</f>
        <v>45780</v>
      </c>
      <c r="E4" s="113">
        <f>'C завтраками| Bed and breakfast'!E4</f>
        <v>45782</v>
      </c>
      <c r="F4" s="113">
        <f>'C завтраками| Bed and breakfast'!F4</f>
        <v>45785</v>
      </c>
      <c r="G4" s="113">
        <f>'C завтраками| Bed and breakfast'!G4</f>
        <v>45788</v>
      </c>
      <c r="H4" s="113">
        <f>'C завтраками| Bed and breakfast'!H4</f>
        <v>45804</v>
      </c>
      <c r="I4" s="113">
        <f>'C завтраками| Bed and breakfast'!I4</f>
        <v>45808</v>
      </c>
      <c r="J4" s="113">
        <f>'C завтраками| Bed and breakfast'!J4</f>
        <v>45810</v>
      </c>
      <c r="K4" s="113">
        <f>'C завтраками| Bed and breakfast'!K4</f>
        <v>45815</v>
      </c>
      <c r="L4" s="113">
        <f>'C завтраками| Bed and breakfast'!L4</f>
        <v>45817</v>
      </c>
      <c r="M4" s="113">
        <f>'C завтраками| Bed and breakfast'!M4</f>
        <v>45820</v>
      </c>
      <c r="N4" s="113">
        <f>'C завтраками| Bed and breakfast'!N4</f>
        <v>45823</v>
      </c>
      <c r="O4" s="113">
        <f>'C завтраками| Bed and breakfast'!O4</f>
        <v>45824</v>
      </c>
      <c r="P4" s="113">
        <f>'C завтраками| Bed and breakfast'!P4</f>
        <v>45837</v>
      </c>
      <c r="Q4" s="113">
        <f>'C завтраками| Bed and breakfast'!Q4</f>
        <v>45839</v>
      </c>
      <c r="R4" s="113">
        <f>'C завтраками| Bed and breakfast'!R4</f>
        <v>45849</v>
      </c>
      <c r="S4" s="113">
        <f>'C завтраками| Bed and breakfast'!S4</f>
        <v>45852</v>
      </c>
      <c r="T4" s="113">
        <f>'C завтраками| Bed and breakfast'!T4</f>
        <v>45855</v>
      </c>
      <c r="U4" s="113">
        <f>'C завтраками| Bed and breakfast'!U4</f>
        <v>45856</v>
      </c>
      <c r="V4" s="113">
        <f>'C завтраками| Bed and breakfast'!V4</f>
        <v>45858</v>
      </c>
      <c r="W4" s="113">
        <f>'C завтраками| Bed and breakfast'!W4</f>
        <v>45863</v>
      </c>
      <c r="X4" s="113">
        <f>'C завтраками| Bed and breakfast'!X4</f>
        <v>45865</v>
      </c>
      <c r="Y4" s="113">
        <f>'C завтраками| Bed and breakfast'!Y4</f>
        <v>45867</v>
      </c>
      <c r="Z4" s="113">
        <f>'C завтраками| Bed and breakfast'!Z4</f>
        <v>45870</v>
      </c>
      <c r="AA4" s="113">
        <f>'C завтраками| Bed and breakfast'!AA4</f>
        <v>45872</v>
      </c>
      <c r="AB4" s="113">
        <f>'C завтраками| Bed and breakfast'!AB4</f>
        <v>45878</v>
      </c>
      <c r="AC4" s="113">
        <f>'C завтраками| Bed and breakfast'!AC4</f>
        <v>45879</v>
      </c>
      <c r="AD4" s="113">
        <f>'C завтраками| Bed and breakfast'!AD4</f>
        <v>45884</v>
      </c>
      <c r="AE4" s="113">
        <f>'C завтраками| Bed and breakfast'!AE4</f>
        <v>45886</v>
      </c>
      <c r="AF4" s="113">
        <f>'C завтраками| Bed and breakfast'!AF4</f>
        <v>45889</v>
      </c>
      <c r="AG4" s="113">
        <f>'C завтраками| Bed and breakfast'!AG4</f>
        <v>45891</v>
      </c>
      <c r="AH4" s="113">
        <f>'C завтраками| Bed and breakfast'!AH4</f>
        <v>45893</v>
      </c>
      <c r="AI4" s="113">
        <f>'C завтраками| Bed and breakfast'!AI4</f>
        <v>45901</v>
      </c>
      <c r="AJ4" s="113">
        <f>'C завтраками| Bed and breakfast'!AJ4</f>
        <v>45905</v>
      </c>
      <c r="AK4" s="113">
        <f>'C завтраками| Bed and breakfast'!AK4</f>
        <v>45909</v>
      </c>
      <c r="AL4" s="113">
        <f>'C завтраками| Bed and breakfast'!AL4</f>
        <v>45922</v>
      </c>
      <c r="AM4" s="113">
        <f>'C завтраками| Bed and breakfast'!AM4</f>
        <v>45928</v>
      </c>
    </row>
    <row r="5" spans="1:39" ht="23.25" customHeight="1" x14ac:dyDescent="0.25">
      <c r="A5" s="259"/>
      <c r="B5" s="113">
        <f>'C завтраками| Bed and breakfast'!B5</f>
        <v>45777</v>
      </c>
      <c r="C5" s="113">
        <f>'C завтраками| Bed and breakfast'!C5</f>
        <v>45779</v>
      </c>
      <c r="D5" s="113">
        <f>'C завтраками| Bed and breakfast'!D5</f>
        <v>45780</v>
      </c>
      <c r="E5" s="113">
        <f>'C завтраками| Bed and breakfast'!E5</f>
        <v>45784</v>
      </c>
      <c r="F5" s="113">
        <f>'C завтраками| Bed and breakfast'!F5</f>
        <v>45787</v>
      </c>
      <c r="G5" s="113">
        <f>'C завтраками| Bed and breakfast'!G5</f>
        <v>45803</v>
      </c>
      <c r="H5" s="113">
        <f>'C завтраками| Bed and breakfast'!H5</f>
        <v>45807</v>
      </c>
      <c r="I5" s="113">
        <f>'C завтраками| Bed and breakfast'!I5</f>
        <v>45809</v>
      </c>
      <c r="J5" s="113">
        <f>'C завтраками| Bed and breakfast'!J5</f>
        <v>45814</v>
      </c>
      <c r="K5" s="113">
        <f>'C завтраками| Bed and breakfast'!K5</f>
        <v>45816</v>
      </c>
      <c r="L5" s="113">
        <f>'C завтраками| Bed and breakfast'!L5</f>
        <v>45819</v>
      </c>
      <c r="M5" s="113">
        <f>'C завтраками| Bed and breakfast'!M5</f>
        <v>45822</v>
      </c>
      <c r="N5" s="113">
        <f>'C завтраками| Bed and breakfast'!N5</f>
        <v>45823</v>
      </c>
      <c r="O5" s="113">
        <f>'C завтраками| Bed and breakfast'!O5</f>
        <v>45836</v>
      </c>
      <c r="P5" s="113">
        <f>'C завтраками| Bed and breakfast'!P5</f>
        <v>45838</v>
      </c>
      <c r="Q5" s="113">
        <f>'C завтраками| Bed and breakfast'!Q5</f>
        <v>45848</v>
      </c>
      <c r="R5" s="113">
        <f>'C завтраками| Bed and breakfast'!R5</f>
        <v>45851</v>
      </c>
      <c r="S5" s="113">
        <f>'C завтраками| Bed and breakfast'!S5</f>
        <v>45854</v>
      </c>
      <c r="T5" s="113">
        <f>'C завтраками| Bed and breakfast'!T5</f>
        <v>45855</v>
      </c>
      <c r="U5" s="113">
        <f>'C завтраками| Bed and breakfast'!U5</f>
        <v>45857</v>
      </c>
      <c r="V5" s="113">
        <f>'C завтраками| Bed and breakfast'!V5</f>
        <v>45862</v>
      </c>
      <c r="W5" s="113">
        <f>'C завтраками| Bed and breakfast'!W5</f>
        <v>45864</v>
      </c>
      <c r="X5" s="113">
        <f>'C завтраками| Bed and breakfast'!X5</f>
        <v>45866</v>
      </c>
      <c r="Y5" s="113">
        <f>'C завтраками| Bed and breakfast'!Y5</f>
        <v>45869</v>
      </c>
      <c r="Z5" s="113">
        <f>'C завтраками| Bed and breakfast'!Z5</f>
        <v>45871</v>
      </c>
      <c r="AA5" s="113">
        <f>'C завтраками| Bed and breakfast'!AA5</f>
        <v>45877</v>
      </c>
      <c r="AB5" s="113">
        <f>'C завтраками| Bed and breakfast'!AB5</f>
        <v>45878</v>
      </c>
      <c r="AC5" s="113">
        <f>'C завтраками| Bed and breakfast'!AC5</f>
        <v>45883</v>
      </c>
      <c r="AD5" s="113">
        <f>'C завтраками| Bed and breakfast'!AD5</f>
        <v>45885</v>
      </c>
      <c r="AE5" s="113">
        <f>'C завтраками| Bed and breakfast'!AE5</f>
        <v>45888</v>
      </c>
      <c r="AF5" s="113">
        <f>'C завтраками| Bed and breakfast'!AF5</f>
        <v>45890</v>
      </c>
      <c r="AG5" s="113">
        <f>'C завтраками| Bed and breakfast'!AG5</f>
        <v>45892</v>
      </c>
      <c r="AH5" s="113">
        <f>'C завтраками| Bed and breakfast'!AH5</f>
        <v>45900</v>
      </c>
      <c r="AI5" s="113">
        <f>'C завтраками| Bed and breakfast'!AI5</f>
        <v>45904</v>
      </c>
      <c r="AJ5" s="113">
        <f>'C завтраками| Bed and breakfast'!AJ5</f>
        <v>45908</v>
      </c>
      <c r="AK5" s="113">
        <f>'C завтраками| Bed and breakfast'!AK5</f>
        <v>45921</v>
      </c>
      <c r="AL5" s="113">
        <f>'C завтраками| Bed and breakfast'!AL5</f>
        <v>45927</v>
      </c>
      <c r="AM5" s="113">
        <f>'C завтраками| Bed and breakfast'!AM5</f>
        <v>45930</v>
      </c>
    </row>
    <row r="6" spans="1:39" s="10" customFormat="1" ht="12" customHeight="1" x14ac:dyDescent="0.2">
      <c r="A6" s="13" t="s">
        <v>220</v>
      </c>
    </row>
    <row r="7" spans="1:39" s="10" customFormat="1" ht="12" customHeight="1" x14ac:dyDescent="0.2">
      <c r="A7" s="4">
        <v>1</v>
      </c>
      <c r="B7" s="13">
        <f>'C завтраками| Bed and breakfast'!B7</f>
        <v>7000</v>
      </c>
      <c r="C7" s="13">
        <f>'C завтраками| Bed and breakfast'!C7</f>
        <v>9400</v>
      </c>
      <c r="D7" s="13">
        <f>'C завтраками| Bed and breakfast'!D7</f>
        <v>9400</v>
      </c>
      <c r="E7" s="13">
        <f>'C завтраками| Bed and breakfast'!E7</f>
        <v>7500</v>
      </c>
      <c r="F7" s="13">
        <f>'C завтраками| Bed and breakfast'!F7</f>
        <v>8000</v>
      </c>
      <c r="G7" s="13">
        <f>'C завтраками| Bed and breakfast'!G7</f>
        <v>7000</v>
      </c>
      <c r="H7" s="13">
        <f>'C завтраками| Bed and breakfast'!H7</f>
        <v>7500</v>
      </c>
      <c r="I7" s="13">
        <f>'C завтраками| Bed and breakfast'!I7</f>
        <v>9900</v>
      </c>
      <c r="J7" s="13">
        <f>'C завтраками| Bed and breakfast'!J7</f>
        <v>9900</v>
      </c>
      <c r="K7" s="13">
        <f>'C завтраками| Bed and breakfast'!K7</f>
        <v>9900</v>
      </c>
      <c r="L7" s="13">
        <f>'C завтраками| Bed and breakfast'!L7</f>
        <v>7700</v>
      </c>
      <c r="M7" s="13">
        <f>'C завтраками| Bed and breakfast'!M7</f>
        <v>8900</v>
      </c>
      <c r="N7" s="13">
        <f>'C завтраками| Bed and breakfast'!N7</f>
        <v>8400</v>
      </c>
      <c r="O7" s="13">
        <f>'C завтраками| Bed and breakfast'!O7</f>
        <v>8000</v>
      </c>
      <c r="P7" s="13">
        <f>'C завтраками| Bed and breakfast'!P7</f>
        <v>11400</v>
      </c>
      <c r="Q7" s="13">
        <f>'C завтраками| Bed and breakfast'!Q7</f>
        <v>12000</v>
      </c>
      <c r="R7" s="13">
        <f>'C завтраками| Bed and breakfast'!R7</f>
        <v>13300</v>
      </c>
      <c r="S7" s="13">
        <f>'C завтраками| Bed and breakfast'!S7</f>
        <v>9900</v>
      </c>
      <c r="T7" s="13">
        <f>'C завтраками| Bed and breakfast'!T7</f>
        <v>10900</v>
      </c>
      <c r="U7" s="13">
        <f>'C завтраками| Bed and breakfast'!U7</f>
        <v>11400</v>
      </c>
      <c r="V7" s="13">
        <f>'C завтраками| Bed and breakfast'!V7</f>
        <v>10900</v>
      </c>
      <c r="W7" s="13">
        <f>'C завтраками| Bed and breakfast'!W7</f>
        <v>12000</v>
      </c>
      <c r="X7" s="13">
        <f>'C завтраками| Bed and breakfast'!X7</f>
        <v>12000</v>
      </c>
      <c r="Y7" s="13">
        <f>'C завтраками| Bed and breakfast'!Y7</f>
        <v>10900</v>
      </c>
      <c r="Z7" s="13">
        <f>'C завтраками| Bed and breakfast'!Z7</f>
        <v>11400</v>
      </c>
      <c r="AA7" s="13">
        <f>'C завтраками| Bed and breakfast'!AA7</f>
        <v>11400</v>
      </c>
      <c r="AB7" s="13">
        <f>'C завтраками| Bed and breakfast'!AB7</f>
        <v>12000</v>
      </c>
      <c r="AC7" s="13">
        <f>'C завтраками| Bed and breakfast'!AC7</f>
        <v>12000</v>
      </c>
      <c r="AD7" s="13">
        <f>'C завтраками| Bed and breakfast'!AD7</f>
        <v>12400</v>
      </c>
      <c r="AE7" s="13">
        <f>'C завтраками| Bed and breakfast'!AE7</f>
        <v>12000</v>
      </c>
      <c r="AF7" s="13">
        <f>'C завтраками| Bed and breakfast'!AF7</f>
        <v>9900</v>
      </c>
      <c r="AG7" s="13">
        <f>'C завтраками| Bed and breakfast'!AG7</f>
        <v>11400</v>
      </c>
      <c r="AH7" s="13">
        <f>'C завтраками| Bed and breakfast'!AH7</f>
        <v>9400</v>
      </c>
      <c r="AI7" s="13">
        <f>'C завтраками| Bed and breakfast'!AI7</f>
        <v>8500</v>
      </c>
      <c r="AJ7" s="13">
        <f>'C завтраками| Bed and breakfast'!AJ7</f>
        <v>9400</v>
      </c>
      <c r="AK7" s="13">
        <f>'C завтраками| Bed and breakfast'!AK7</f>
        <v>9700</v>
      </c>
      <c r="AL7" s="13">
        <f>'C завтраками| Bed and breakfast'!AL7</f>
        <v>9400</v>
      </c>
      <c r="AM7" s="13">
        <f>'C завтраками| Bed and breakfast'!AM7</f>
        <v>8000</v>
      </c>
    </row>
    <row r="8" spans="1:39" s="10" customFormat="1" ht="12" customHeight="1" x14ac:dyDescent="0.2">
      <c r="A8" s="4">
        <v>2</v>
      </c>
      <c r="B8" s="13">
        <f>'C завтраками| Bed and breakfast'!B8</f>
        <v>8500</v>
      </c>
      <c r="C8" s="13">
        <f>'C завтраками| Bed and breakfast'!C8</f>
        <v>10900</v>
      </c>
      <c r="D8" s="13">
        <f>'C завтраками| Bed and breakfast'!D8</f>
        <v>10900</v>
      </c>
      <c r="E8" s="13">
        <f>'C завтраками| Bed and breakfast'!E8</f>
        <v>9000</v>
      </c>
      <c r="F8" s="13">
        <f>'C завтраками| Bed and breakfast'!F8</f>
        <v>9500</v>
      </c>
      <c r="G8" s="13">
        <f>'C завтраками| Bed and breakfast'!G8</f>
        <v>8500</v>
      </c>
      <c r="H8" s="13">
        <f>'C завтраками| Bed and breakfast'!H8</f>
        <v>9000</v>
      </c>
      <c r="I8" s="13">
        <f>'C завтраками| Bed and breakfast'!I8</f>
        <v>11400</v>
      </c>
      <c r="J8" s="13">
        <f>'C завтраками| Bed and breakfast'!J8</f>
        <v>11400</v>
      </c>
      <c r="K8" s="13">
        <f>'C завтраками| Bed and breakfast'!K8</f>
        <v>11400</v>
      </c>
      <c r="L8" s="13">
        <f>'C завтраками| Bed and breakfast'!L8</f>
        <v>9200</v>
      </c>
      <c r="M8" s="13">
        <f>'C завтраками| Bed and breakfast'!M8</f>
        <v>10400</v>
      </c>
      <c r="N8" s="13">
        <f>'C завтраками| Bed and breakfast'!N8</f>
        <v>9900</v>
      </c>
      <c r="O8" s="13">
        <f>'C завтраками| Bed and breakfast'!O8</f>
        <v>9500</v>
      </c>
      <c r="P8" s="13">
        <f>'C завтраками| Bed and breakfast'!P8</f>
        <v>12900</v>
      </c>
      <c r="Q8" s="13">
        <f>'C завтраками| Bed and breakfast'!Q8</f>
        <v>13500</v>
      </c>
      <c r="R8" s="13">
        <f>'C завтраками| Bed and breakfast'!R8</f>
        <v>14800</v>
      </c>
      <c r="S8" s="13">
        <f>'C завтраками| Bed and breakfast'!S8</f>
        <v>11400</v>
      </c>
      <c r="T8" s="13">
        <f>'C завтраками| Bed and breakfast'!T8</f>
        <v>12400</v>
      </c>
      <c r="U8" s="13">
        <f>'C завтраками| Bed and breakfast'!U8</f>
        <v>12900</v>
      </c>
      <c r="V8" s="13">
        <f>'C завтраками| Bed and breakfast'!V8</f>
        <v>12400</v>
      </c>
      <c r="W8" s="13">
        <f>'C завтраками| Bed and breakfast'!W8</f>
        <v>13500</v>
      </c>
      <c r="X8" s="13">
        <f>'C завтраками| Bed and breakfast'!X8</f>
        <v>13500</v>
      </c>
      <c r="Y8" s="13">
        <f>'C завтраками| Bed and breakfast'!Y8</f>
        <v>12400</v>
      </c>
      <c r="Z8" s="13">
        <f>'C завтраками| Bed and breakfast'!Z8</f>
        <v>12900</v>
      </c>
      <c r="AA8" s="13">
        <f>'C завтраками| Bed and breakfast'!AA8</f>
        <v>12900</v>
      </c>
      <c r="AB8" s="13">
        <f>'C завтраками| Bed and breakfast'!AB8</f>
        <v>13500</v>
      </c>
      <c r="AC8" s="13">
        <f>'C завтраками| Bed and breakfast'!AC8</f>
        <v>13500</v>
      </c>
      <c r="AD8" s="13">
        <f>'C завтраками| Bed and breakfast'!AD8</f>
        <v>13900</v>
      </c>
      <c r="AE8" s="13">
        <f>'C завтраками| Bed and breakfast'!AE8</f>
        <v>13500</v>
      </c>
      <c r="AF8" s="13">
        <f>'C завтраками| Bed and breakfast'!AF8</f>
        <v>11400</v>
      </c>
      <c r="AG8" s="13">
        <f>'C завтраками| Bed and breakfast'!AG8</f>
        <v>12900</v>
      </c>
      <c r="AH8" s="13">
        <f>'C завтраками| Bed and breakfast'!AH8</f>
        <v>10900</v>
      </c>
      <c r="AI8" s="13">
        <f>'C завтраками| Bed and breakfast'!AI8</f>
        <v>10000</v>
      </c>
      <c r="AJ8" s="13">
        <f>'C завтраками| Bed and breakfast'!AJ8</f>
        <v>10900</v>
      </c>
      <c r="AK8" s="13">
        <f>'C завтраками| Bed and breakfast'!AK8</f>
        <v>11200</v>
      </c>
      <c r="AL8" s="13">
        <f>'C завтраками| Bed and breakfast'!AL8</f>
        <v>10900</v>
      </c>
      <c r="AM8" s="13">
        <f>'C завтраками| Bed and breakfast'!AM8</f>
        <v>9500</v>
      </c>
    </row>
    <row r="9" spans="1:39"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s="10" customFormat="1" ht="12" customHeight="1" x14ac:dyDescent="0.2">
      <c r="A10" s="4">
        <v>1</v>
      </c>
      <c r="B10" s="13">
        <f>'C завтраками| Bed and breakfast'!B10</f>
        <v>9000</v>
      </c>
      <c r="C10" s="13">
        <f>'C завтраками| Bed and breakfast'!C10</f>
        <v>11400</v>
      </c>
      <c r="D10" s="13">
        <f>'C завтраками| Bed and breakfast'!D10</f>
        <v>11400</v>
      </c>
      <c r="E10" s="13">
        <f>'C завтраками| Bed and breakfast'!E10</f>
        <v>9500</v>
      </c>
      <c r="F10" s="13">
        <f>'C завтраками| Bed and breakfast'!F10</f>
        <v>10000</v>
      </c>
      <c r="G10" s="13">
        <f>'C завтраками| Bed and breakfast'!G10</f>
        <v>9000</v>
      </c>
      <c r="H10" s="13">
        <f>'C завтраками| Bed and breakfast'!H10</f>
        <v>9500</v>
      </c>
      <c r="I10" s="13">
        <f>'C завтраками| Bed and breakfast'!I10</f>
        <v>11900</v>
      </c>
      <c r="J10" s="13">
        <f>'C завтраками| Bed and breakfast'!J10</f>
        <v>11900</v>
      </c>
      <c r="K10" s="13">
        <f>'C завтраками| Bed and breakfast'!K10</f>
        <v>11900</v>
      </c>
      <c r="L10" s="13">
        <f>'C завтраками| Bed and breakfast'!L10</f>
        <v>9700</v>
      </c>
      <c r="M10" s="13">
        <f>'C завтраками| Bed and breakfast'!M10</f>
        <v>10900</v>
      </c>
      <c r="N10" s="13">
        <f>'C завтраками| Bed and breakfast'!N10</f>
        <v>10400</v>
      </c>
      <c r="O10" s="13">
        <f>'C завтраками| Bed and breakfast'!O10</f>
        <v>10000</v>
      </c>
      <c r="P10" s="13">
        <f>'C завтраками| Bed and breakfast'!P10</f>
        <v>13400</v>
      </c>
      <c r="Q10" s="13">
        <f>'C завтраками| Bed and breakfast'!Q10</f>
        <v>14000</v>
      </c>
      <c r="R10" s="13">
        <f>'C завтраками| Bed and breakfast'!R10</f>
        <v>15300</v>
      </c>
      <c r="S10" s="13">
        <f>'C завтраками| Bed and breakfast'!S10</f>
        <v>11900</v>
      </c>
      <c r="T10" s="13">
        <f>'C завтраками| Bed and breakfast'!T10</f>
        <v>12900</v>
      </c>
      <c r="U10" s="13">
        <f>'C завтраками| Bed and breakfast'!U10</f>
        <v>13400</v>
      </c>
      <c r="V10" s="13">
        <f>'C завтраками| Bed and breakfast'!V10</f>
        <v>12900</v>
      </c>
      <c r="W10" s="13">
        <f>'C завтраками| Bed and breakfast'!W10</f>
        <v>14000</v>
      </c>
      <c r="X10" s="13">
        <f>'C завтраками| Bed and breakfast'!X10</f>
        <v>14000</v>
      </c>
      <c r="Y10" s="13">
        <f>'C завтраками| Bed and breakfast'!Y10</f>
        <v>12900</v>
      </c>
      <c r="Z10" s="13">
        <f>'C завтраками| Bed and breakfast'!Z10</f>
        <v>13400</v>
      </c>
      <c r="AA10" s="13">
        <f>'C завтраками| Bed and breakfast'!AA10</f>
        <v>13400</v>
      </c>
      <c r="AB10" s="13">
        <f>'C завтраками| Bed and breakfast'!AB10</f>
        <v>14000</v>
      </c>
      <c r="AC10" s="13">
        <f>'C завтраками| Bed and breakfast'!AC10</f>
        <v>14000</v>
      </c>
      <c r="AD10" s="13">
        <f>'C завтраками| Bed and breakfast'!AD10</f>
        <v>14400</v>
      </c>
      <c r="AE10" s="13">
        <f>'C завтраками| Bed and breakfast'!AE10</f>
        <v>14000</v>
      </c>
      <c r="AF10" s="13">
        <f>'C завтраками| Bed and breakfast'!AF10</f>
        <v>11900</v>
      </c>
      <c r="AG10" s="13">
        <f>'C завтраками| Bed and breakfast'!AG10</f>
        <v>13400</v>
      </c>
      <c r="AH10" s="13">
        <f>'C завтраками| Bed and breakfast'!AH10</f>
        <v>11400</v>
      </c>
      <c r="AI10" s="13">
        <f>'C завтраками| Bed and breakfast'!AI10</f>
        <v>10000</v>
      </c>
      <c r="AJ10" s="13">
        <f>'C завтраками| Bed and breakfast'!AJ10</f>
        <v>10900</v>
      </c>
      <c r="AK10" s="13">
        <f>'C завтраками| Bed and breakfast'!AK10</f>
        <v>11200</v>
      </c>
      <c r="AL10" s="13">
        <f>'C завтраками| Bed and breakfast'!AL10</f>
        <v>10900</v>
      </c>
      <c r="AM10" s="13">
        <f>'C завтраками| Bed and breakfast'!AM10</f>
        <v>9500</v>
      </c>
    </row>
    <row r="11" spans="1:39" s="10" customFormat="1" ht="12" customHeight="1" x14ac:dyDescent="0.2">
      <c r="A11" s="4">
        <v>2</v>
      </c>
      <c r="B11" s="13">
        <f>'C завтраками| Bed and breakfast'!B11</f>
        <v>10500</v>
      </c>
      <c r="C11" s="13">
        <f>'C завтраками| Bed and breakfast'!C11</f>
        <v>12900</v>
      </c>
      <c r="D11" s="13">
        <f>'C завтраками| Bed and breakfast'!D11</f>
        <v>12900</v>
      </c>
      <c r="E11" s="13">
        <f>'C завтраками| Bed and breakfast'!E11</f>
        <v>11000</v>
      </c>
      <c r="F11" s="13">
        <f>'C завтраками| Bed and breakfast'!F11</f>
        <v>11500</v>
      </c>
      <c r="G11" s="13">
        <f>'C завтраками| Bed and breakfast'!G11</f>
        <v>10500</v>
      </c>
      <c r="H11" s="13">
        <f>'C завтраками| Bed and breakfast'!H11</f>
        <v>11000</v>
      </c>
      <c r="I11" s="13">
        <f>'C завтраками| Bed and breakfast'!I11</f>
        <v>13400</v>
      </c>
      <c r="J11" s="13">
        <f>'C завтраками| Bed and breakfast'!J11</f>
        <v>13400</v>
      </c>
      <c r="K11" s="13">
        <f>'C завтраками| Bed and breakfast'!K11</f>
        <v>13400</v>
      </c>
      <c r="L11" s="13">
        <f>'C завтраками| Bed and breakfast'!L11</f>
        <v>11200</v>
      </c>
      <c r="M11" s="13">
        <f>'C завтраками| Bed and breakfast'!M11</f>
        <v>12400</v>
      </c>
      <c r="N11" s="13">
        <f>'C завтраками| Bed and breakfast'!N11</f>
        <v>11900</v>
      </c>
      <c r="O11" s="13">
        <f>'C завтраками| Bed and breakfast'!O11</f>
        <v>11500</v>
      </c>
      <c r="P11" s="13">
        <f>'C завтраками| Bed and breakfast'!P11</f>
        <v>14900</v>
      </c>
      <c r="Q11" s="13">
        <f>'C завтраками| Bed and breakfast'!Q11</f>
        <v>15500</v>
      </c>
      <c r="R11" s="13">
        <f>'C завтраками| Bed and breakfast'!R11</f>
        <v>16800</v>
      </c>
      <c r="S11" s="13">
        <f>'C завтраками| Bed and breakfast'!S11</f>
        <v>13400</v>
      </c>
      <c r="T11" s="13">
        <f>'C завтраками| Bed and breakfast'!T11</f>
        <v>14400</v>
      </c>
      <c r="U11" s="13">
        <f>'C завтраками| Bed and breakfast'!U11</f>
        <v>14900</v>
      </c>
      <c r="V11" s="13">
        <f>'C завтраками| Bed and breakfast'!V11</f>
        <v>14400</v>
      </c>
      <c r="W11" s="13">
        <f>'C завтраками| Bed and breakfast'!W11</f>
        <v>15500</v>
      </c>
      <c r="X11" s="13">
        <f>'C завтраками| Bed and breakfast'!X11</f>
        <v>15500</v>
      </c>
      <c r="Y11" s="13">
        <f>'C завтраками| Bed and breakfast'!Y11</f>
        <v>14400</v>
      </c>
      <c r="Z11" s="13">
        <f>'C завтраками| Bed and breakfast'!Z11</f>
        <v>14900</v>
      </c>
      <c r="AA11" s="13">
        <f>'C завтраками| Bed and breakfast'!AA11</f>
        <v>14900</v>
      </c>
      <c r="AB11" s="13">
        <f>'C завтраками| Bed and breakfast'!AB11</f>
        <v>15500</v>
      </c>
      <c r="AC11" s="13">
        <f>'C завтраками| Bed and breakfast'!AC11</f>
        <v>15500</v>
      </c>
      <c r="AD11" s="13">
        <f>'C завтраками| Bed and breakfast'!AD11</f>
        <v>15900</v>
      </c>
      <c r="AE11" s="13">
        <f>'C завтраками| Bed and breakfast'!AE11</f>
        <v>15500</v>
      </c>
      <c r="AF11" s="13">
        <f>'C завтраками| Bed and breakfast'!AF11</f>
        <v>13400</v>
      </c>
      <c r="AG11" s="13">
        <f>'C завтраками| Bed and breakfast'!AG11</f>
        <v>14900</v>
      </c>
      <c r="AH11" s="13">
        <f>'C завтраками| Bed and breakfast'!AH11</f>
        <v>12900</v>
      </c>
      <c r="AI11" s="13">
        <f>'C завтраками| Bed and breakfast'!AI11</f>
        <v>11500</v>
      </c>
      <c r="AJ11" s="13">
        <f>'C завтраками| Bed and breakfast'!AJ11</f>
        <v>12400</v>
      </c>
      <c r="AK11" s="13">
        <f>'C завтраками| Bed and breakfast'!AK11</f>
        <v>12700</v>
      </c>
      <c r="AL11" s="13">
        <f>'C завтраками| Bed and breakfast'!AL11</f>
        <v>12400</v>
      </c>
      <c r="AM11" s="13">
        <f>'C завтраками| Bed and breakfast'!AM11</f>
        <v>11000</v>
      </c>
    </row>
    <row r="12" spans="1:39"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s="10" customFormat="1" ht="12" customHeight="1" x14ac:dyDescent="0.2">
      <c r="A13" s="4">
        <v>1</v>
      </c>
      <c r="B13" s="13">
        <f>'C завтраками| Bed and breakfast'!B13</f>
        <v>14500</v>
      </c>
      <c r="C13" s="13">
        <f>'C завтраками| Bed and breakfast'!C13</f>
        <v>16900</v>
      </c>
      <c r="D13" s="13">
        <f>'C завтраками| Bed and breakfast'!D13</f>
        <v>16900</v>
      </c>
      <c r="E13" s="13">
        <f>'C завтраками| Bed and breakfast'!E13</f>
        <v>15000</v>
      </c>
      <c r="F13" s="13">
        <f>'C завтраками| Bed and breakfast'!F13</f>
        <v>15500</v>
      </c>
      <c r="G13" s="13">
        <f>'C завтраками| Bed and breakfast'!G13</f>
        <v>14500</v>
      </c>
      <c r="H13" s="13">
        <f>'C завтраками| Bed and breakfast'!H13</f>
        <v>15000</v>
      </c>
      <c r="I13" s="13">
        <f>'C завтраками| Bed and breakfast'!I13</f>
        <v>17400</v>
      </c>
      <c r="J13" s="13">
        <f>'C завтраками| Bed and breakfast'!J13</f>
        <v>17400</v>
      </c>
      <c r="K13" s="13">
        <f>'C завтраками| Bed and breakfast'!K13</f>
        <v>17400</v>
      </c>
      <c r="L13" s="13">
        <f>'C завтраками| Bed and breakfast'!L13</f>
        <v>15200</v>
      </c>
      <c r="M13" s="13">
        <f>'C завтраками| Bed and breakfast'!M13</f>
        <v>16400</v>
      </c>
      <c r="N13" s="13">
        <f>'C завтраками| Bed and breakfast'!N13</f>
        <v>15900</v>
      </c>
      <c r="O13" s="13">
        <f>'C завтраками| Bed and breakfast'!O13</f>
        <v>15500</v>
      </c>
      <c r="P13" s="13">
        <f>'C завтраками| Bed and breakfast'!P13</f>
        <v>18900</v>
      </c>
      <c r="Q13" s="13">
        <f>'C завтраками| Bed and breakfast'!Q13</f>
        <v>19500</v>
      </c>
      <c r="R13" s="13">
        <f>'C завтраками| Bed and breakfast'!R13</f>
        <v>20800</v>
      </c>
      <c r="S13" s="13">
        <f>'C завтраками| Bed and breakfast'!S13</f>
        <v>17400</v>
      </c>
      <c r="T13" s="13">
        <f>'C завтраками| Bed and breakfast'!T13</f>
        <v>18400</v>
      </c>
      <c r="U13" s="13">
        <f>'C завтраками| Bed and breakfast'!U13</f>
        <v>18900</v>
      </c>
      <c r="V13" s="13">
        <f>'C завтраками| Bed and breakfast'!V13</f>
        <v>18400</v>
      </c>
      <c r="W13" s="13">
        <f>'C завтраками| Bed and breakfast'!W13</f>
        <v>19500</v>
      </c>
      <c r="X13" s="13">
        <f>'C завтраками| Bed and breakfast'!X13</f>
        <v>19500</v>
      </c>
      <c r="Y13" s="13">
        <f>'C завтраками| Bed and breakfast'!Y13</f>
        <v>18400</v>
      </c>
      <c r="Z13" s="13">
        <f>'C завтраками| Bed and breakfast'!Z13</f>
        <v>18900</v>
      </c>
      <c r="AA13" s="13">
        <f>'C завтраками| Bed and breakfast'!AA13</f>
        <v>18900</v>
      </c>
      <c r="AB13" s="13">
        <f>'C завтраками| Bed and breakfast'!AB13</f>
        <v>19500</v>
      </c>
      <c r="AC13" s="13">
        <f>'C завтраками| Bed and breakfast'!AC13</f>
        <v>19500</v>
      </c>
      <c r="AD13" s="13">
        <f>'C завтраками| Bed and breakfast'!AD13</f>
        <v>19900</v>
      </c>
      <c r="AE13" s="13">
        <f>'C завтраками| Bed and breakfast'!AE13</f>
        <v>19500</v>
      </c>
      <c r="AF13" s="13">
        <f>'C завтраками| Bed and breakfast'!AF13</f>
        <v>17400</v>
      </c>
      <c r="AG13" s="13">
        <f>'C завтраками| Bed and breakfast'!AG13</f>
        <v>18900</v>
      </c>
      <c r="AH13" s="13">
        <f>'C завтраками| Bed and breakfast'!AH13</f>
        <v>16900</v>
      </c>
      <c r="AI13" s="13">
        <f>'C завтраками| Bed and breakfast'!AI13</f>
        <v>15000</v>
      </c>
      <c r="AJ13" s="13">
        <f>'C завтраками| Bed and breakfast'!AJ13</f>
        <v>15900</v>
      </c>
      <c r="AK13" s="13">
        <f>'C завтраками| Bed and breakfast'!AK13</f>
        <v>16200</v>
      </c>
      <c r="AL13" s="13">
        <f>'C завтраками| Bed and breakfast'!AL13</f>
        <v>15900</v>
      </c>
      <c r="AM13" s="13">
        <f>'C завтраками| Bed and breakfast'!AM13</f>
        <v>14500</v>
      </c>
    </row>
    <row r="14" spans="1:39" s="10" customFormat="1" ht="12" customHeight="1" x14ac:dyDescent="0.2">
      <c r="A14" s="4">
        <v>2</v>
      </c>
      <c r="B14" s="13">
        <f>'C завтраками| Bed and breakfast'!B14</f>
        <v>16000</v>
      </c>
      <c r="C14" s="13">
        <f>'C завтраками| Bed and breakfast'!C14</f>
        <v>18400</v>
      </c>
      <c r="D14" s="13">
        <f>'C завтраками| Bed and breakfast'!D14</f>
        <v>18400</v>
      </c>
      <c r="E14" s="13">
        <f>'C завтраками| Bed and breakfast'!E14</f>
        <v>16500</v>
      </c>
      <c r="F14" s="13">
        <f>'C завтраками| Bed and breakfast'!F14</f>
        <v>17000</v>
      </c>
      <c r="G14" s="13">
        <f>'C завтраками| Bed and breakfast'!G14</f>
        <v>16000</v>
      </c>
      <c r="H14" s="13">
        <f>'C завтраками| Bed and breakfast'!H14</f>
        <v>16500</v>
      </c>
      <c r="I14" s="13">
        <f>'C завтраками| Bed and breakfast'!I14</f>
        <v>18900</v>
      </c>
      <c r="J14" s="13">
        <f>'C завтраками| Bed and breakfast'!J14</f>
        <v>18900</v>
      </c>
      <c r="K14" s="13">
        <f>'C завтраками| Bed and breakfast'!K14</f>
        <v>18900</v>
      </c>
      <c r="L14" s="13">
        <f>'C завтраками| Bed and breakfast'!L14</f>
        <v>16700</v>
      </c>
      <c r="M14" s="13">
        <f>'C завтраками| Bed and breakfast'!M14</f>
        <v>17900</v>
      </c>
      <c r="N14" s="13">
        <f>'C завтраками| Bed and breakfast'!N14</f>
        <v>17400</v>
      </c>
      <c r="O14" s="13">
        <f>'C завтраками| Bed and breakfast'!O14</f>
        <v>17000</v>
      </c>
      <c r="P14" s="13">
        <f>'C завтраками| Bed and breakfast'!P14</f>
        <v>20400</v>
      </c>
      <c r="Q14" s="13">
        <f>'C завтраками| Bed and breakfast'!Q14</f>
        <v>21000</v>
      </c>
      <c r="R14" s="13">
        <f>'C завтраками| Bed and breakfast'!R14</f>
        <v>22300</v>
      </c>
      <c r="S14" s="13">
        <f>'C завтраками| Bed and breakfast'!S14</f>
        <v>18900</v>
      </c>
      <c r="T14" s="13">
        <f>'C завтраками| Bed and breakfast'!T14</f>
        <v>19900</v>
      </c>
      <c r="U14" s="13">
        <f>'C завтраками| Bed and breakfast'!U14</f>
        <v>20400</v>
      </c>
      <c r="V14" s="13">
        <f>'C завтраками| Bed and breakfast'!V14</f>
        <v>19900</v>
      </c>
      <c r="W14" s="13">
        <f>'C завтраками| Bed and breakfast'!W14</f>
        <v>21000</v>
      </c>
      <c r="X14" s="13">
        <f>'C завтраками| Bed and breakfast'!X14</f>
        <v>21000</v>
      </c>
      <c r="Y14" s="13">
        <f>'C завтраками| Bed and breakfast'!Y14</f>
        <v>19900</v>
      </c>
      <c r="Z14" s="13">
        <f>'C завтраками| Bed and breakfast'!Z14</f>
        <v>20400</v>
      </c>
      <c r="AA14" s="13">
        <f>'C завтраками| Bed and breakfast'!AA14</f>
        <v>20400</v>
      </c>
      <c r="AB14" s="13">
        <f>'C завтраками| Bed and breakfast'!AB14</f>
        <v>21000</v>
      </c>
      <c r="AC14" s="13">
        <f>'C завтраками| Bed and breakfast'!AC14</f>
        <v>21000</v>
      </c>
      <c r="AD14" s="13">
        <f>'C завтраками| Bed and breakfast'!AD14</f>
        <v>21400</v>
      </c>
      <c r="AE14" s="13">
        <f>'C завтраками| Bed and breakfast'!AE14</f>
        <v>21000</v>
      </c>
      <c r="AF14" s="13">
        <f>'C завтраками| Bed and breakfast'!AF14</f>
        <v>18900</v>
      </c>
      <c r="AG14" s="13">
        <f>'C завтраками| Bed and breakfast'!AG14</f>
        <v>20400</v>
      </c>
      <c r="AH14" s="13">
        <f>'C завтраками| Bed and breakfast'!AH14</f>
        <v>18400</v>
      </c>
      <c r="AI14" s="13">
        <f>'C завтраками| Bed and breakfast'!AI14</f>
        <v>16500</v>
      </c>
      <c r="AJ14" s="13">
        <f>'C завтраками| Bed and breakfast'!AJ14</f>
        <v>17400</v>
      </c>
      <c r="AK14" s="13">
        <f>'C завтраками| Bed and breakfast'!AK14</f>
        <v>17700</v>
      </c>
      <c r="AL14" s="13">
        <f>'C завтраками| Bed and breakfast'!AL14</f>
        <v>17400</v>
      </c>
      <c r="AM14" s="13">
        <f>'C завтраками| Bed and breakfast'!AM14</f>
        <v>16000</v>
      </c>
    </row>
    <row r="15" spans="1:39"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s="10" customFormat="1" ht="12" customHeight="1" x14ac:dyDescent="0.2">
      <c r="A16" s="4">
        <v>1</v>
      </c>
      <c r="B16" s="13">
        <f>'C завтраками| Bed and breakfast'!B16</f>
        <v>16500</v>
      </c>
      <c r="C16" s="13">
        <f>'C завтраками| Bed and breakfast'!C16</f>
        <v>18900</v>
      </c>
      <c r="D16" s="13">
        <f>'C завтраками| Bed and breakfast'!D16</f>
        <v>18900</v>
      </c>
      <c r="E16" s="13">
        <f>'C завтраками| Bed and breakfast'!E16</f>
        <v>17000</v>
      </c>
      <c r="F16" s="13">
        <f>'C завтраками| Bed and breakfast'!F16</f>
        <v>17500</v>
      </c>
      <c r="G16" s="13">
        <f>'C завтраками| Bed and breakfast'!G16</f>
        <v>16500</v>
      </c>
      <c r="H16" s="13">
        <f>'C завтраками| Bed and breakfast'!H16</f>
        <v>17000</v>
      </c>
      <c r="I16" s="13">
        <f>'C завтраками| Bed and breakfast'!I16</f>
        <v>19400</v>
      </c>
      <c r="J16" s="13">
        <f>'C завтраками| Bed and breakfast'!J16</f>
        <v>19400</v>
      </c>
      <c r="K16" s="13">
        <f>'C завтраками| Bed and breakfast'!K16</f>
        <v>19400</v>
      </c>
      <c r="L16" s="13">
        <f>'C завтраками| Bed and breakfast'!L16</f>
        <v>17200</v>
      </c>
      <c r="M16" s="13">
        <f>'C завтраками| Bed and breakfast'!M16</f>
        <v>18400</v>
      </c>
      <c r="N16" s="13">
        <f>'C завтраками| Bed and breakfast'!N16</f>
        <v>17900</v>
      </c>
      <c r="O16" s="13">
        <f>'C завтраками| Bed and breakfast'!O16</f>
        <v>17500</v>
      </c>
      <c r="P16" s="13">
        <f>'C завтраками| Bed and breakfast'!P16</f>
        <v>20900</v>
      </c>
      <c r="Q16" s="13">
        <f>'C завтраками| Bed and breakfast'!Q16</f>
        <v>21500</v>
      </c>
      <c r="R16" s="13">
        <f>'C завтраками| Bed and breakfast'!R16</f>
        <v>22800</v>
      </c>
      <c r="S16" s="13">
        <f>'C завтраками| Bed and breakfast'!S16</f>
        <v>19400</v>
      </c>
      <c r="T16" s="13">
        <f>'C завтраками| Bed and breakfast'!T16</f>
        <v>20400</v>
      </c>
      <c r="U16" s="13">
        <f>'C завтраками| Bed and breakfast'!U16</f>
        <v>20900</v>
      </c>
      <c r="V16" s="13">
        <f>'C завтраками| Bed and breakfast'!V16</f>
        <v>20400</v>
      </c>
      <c r="W16" s="13">
        <f>'C завтраками| Bed and breakfast'!W16</f>
        <v>21500</v>
      </c>
      <c r="X16" s="13">
        <f>'C завтраками| Bed and breakfast'!X16</f>
        <v>21500</v>
      </c>
      <c r="Y16" s="13">
        <f>'C завтраками| Bed and breakfast'!Y16</f>
        <v>20400</v>
      </c>
      <c r="Z16" s="13">
        <f>'C завтраками| Bed and breakfast'!Z16</f>
        <v>20900</v>
      </c>
      <c r="AA16" s="13">
        <f>'C завтраками| Bed and breakfast'!AA16</f>
        <v>20900</v>
      </c>
      <c r="AB16" s="13">
        <f>'C завтраками| Bed and breakfast'!AB16</f>
        <v>21500</v>
      </c>
      <c r="AC16" s="13">
        <f>'C завтраками| Bed and breakfast'!AC16</f>
        <v>21500</v>
      </c>
      <c r="AD16" s="13">
        <f>'C завтраками| Bed and breakfast'!AD16</f>
        <v>21900</v>
      </c>
      <c r="AE16" s="13">
        <f>'C завтраками| Bed and breakfast'!AE16</f>
        <v>21500</v>
      </c>
      <c r="AF16" s="13">
        <f>'C завтраками| Bed and breakfast'!AF16</f>
        <v>19400</v>
      </c>
      <c r="AG16" s="13">
        <f>'C завтраками| Bed and breakfast'!AG16</f>
        <v>20900</v>
      </c>
      <c r="AH16" s="13">
        <f>'C завтраками| Bed and breakfast'!AH16</f>
        <v>18900</v>
      </c>
      <c r="AI16" s="13">
        <f>'C завтраками| Bed and breakfast'!AI16</f>
        <v>17000</v>
      </c>
      <c r="AJ16" s="13">
        <f>'C завтраками| Bed and breakfast'!AJ16</f>
        <v>17900</v>
      </c>
      <c r="AK16" s="13">
        <f>'C завтраками| Bed and breakfast'!AK16</f>
        <v>18200</v>
      </c>
      <c r="AL16" s="13">
        <f>'C завтраками| Bed and breakfast'!AL16</f>
        <v>17900</v>
      </c>
      <c r="AM16" s="13">
        <f>'C завтраками| Bed and breakfast'!AM16</f>
        <v>16500</v>
      </c>
    </row>
    <row r="17" spans="1:39" s="10" customFormat="1" ht="12" customHeight="1" x14ac:dyDescent="0.2">
      <c r="A17" s="278">
        <v>2</v>
      </c>
      <c r="B17" s="13">
        <f>'C завтраками| Bed and breakfast'!B17</f>
        <v>18000</v>
      </c>
      <c r="C17" s="13">
        <f>'C завтраками| Bed and breakfast'!C17</f>
        <v>20400</v>
      </c>
      <c r="D17" s="13">
        <f>'C завтраками| Bed and breakfast'!D17</f>
        <v>20400</v>
      </c>
      <c r="E17" s="13">
        <f>'C завтраками| Bed and breakfast'!E17</f>
        <v>18500</v>
      </c>
      <c r="F17" s="13">
        <f>'C завтраками| Bed and breakfast'!F17</f>
        <v>19000</v>
      </c>
      <c r="G17" s="13">
        <f>'C завтраками| Bed and breakfast'!G17</f>
        <v>18000</v>
      </c>
      <c r="H17" s="13">
        <f>'C завтраками| Bed and breakfast'!H17</f>
        <v>18500</v>
      </c>
      <c r="I17" s="13">
        <f>'C завтраками| Bed and breakfast'!I17</f>
        <v>20900</v>
      </c>
      <c r="J17" s="13">
        <f>'C завтраками| Bed and breakfast'!J17</f>
        <v>20900</v>
      </c>
      <c r="K17" s="13">
        <f>'C завтраками| Bed and breakfast'!K17</f>
        <v>20900</v>
      </c>
      <c r="L17" s="13">
        <f>'C завтраками| Bed and breakfast'!L17</f>
        <v>18700</v>
      </c>
      <c r="M17" s="13">
        <f>'C завтраками| Bed and breakfast'!M17</f>
        <v>19900</v>
      </c>
      <c r="N17" s="13">
        <f>'C завтраками| Bed and breakfast'!N17</f>
        <v>19400</v>
      </c>
      <c r="O17" s="13">
        <f>'C завтраками| Bed and breakfast'!O17</f>
        <v>19000</v>
      </c>
      <c r="P17" s="13">
        <f>'C завтраками| Bed and breakfast'!P17</f>
        <v>22400</v>
      </c>
      <c r="Q17" s="13">
        <f>'C завтраками| Bed and breakfast'!Q17</f>
        <v>23000</v>
      </c>
      <c r="R17" s="13">
        <f>'C завтраками| Bed and breakfast'!R17</f>
        <v>24300</v>
      </c>
      <c r="S17" s="13">
        <f>'C завтраками| Bed and breakfast'!S17</f>
        <v>20900</v>
      </c>
      <c r="T17" s="13">
        <f>'C завтраками| Bed and breakfast'!T17</f>
        <v>21900</v>
      </c>
      <c r="U17" s="13">
        <f>'C завтраками| Bed and breakfast'!U17</f>
        <v>22400</v>
      </c>
      <c r="V17" s="13">
        <f>'C завтраками| Bed and breakfast'!V17</f>
        <v>21900</v>
      </c>
      <c r="W17" s="13">
        <f>'C завтраками| Bed and breakfast'!W17</f>
        <v>23000</v>
      </c>
      <c r="X17" s="13">
        <f>'C завтраками| Bed and breakfast'!X17</f>
        <v>23000</v>
      </c>
      <c r="Y17" s="13">
        <f>'C завтраками| Bed and breakfast'!Y17</f>
        <v>21900</v>
      </c>
      <c r="Z17" s="13">
        <f>'C завтраками| Bed and breakfast'!Z17</f>
        <v>22400</v>
      </c>
      <c r="AA17" s="13">
        <f>'C завтраками| Bed and breakfast'!AA17</f>
        <v>22400</v>
      </c>
      <c r="AB17" s="13">
        <f>'C завтраками| Bed and breakfast'!AB17</f>
        <v>23000</v>
      </c>
      <c r="AC17" s="13">
        <f>'C завтраками| Bed and breakfast'!AC17</f>
        <v>23000</v>
      </c>
      <c r="AD17" s="13">
        <f>'C завтраками| Bed and breakfast'!AD17</f>
        <v>23400</v>
      </c>
      <c r="AE17" s="13">
        <f>'C завтраками| Bed and breakfast'!AE17</f>
        <v>23000</v>
      </c>
      <c r="AF17" s="13">
        <f>'C завтраками| Bed and breakfast'!AF17</f>
        <v>20900</v>
      </c>
      <c r="AG17" s="13">
        <f>'C завтраками| Bed and breakfast'!AG17</f>
        <v>22400</v>
      </c>
      <c r="AH17" s="13">
        <f>'C завтраками| Bed and breakfast'!AH17</f>
        <v>20400</v>
      </c>
      <c r="AI17" s="13">
        <f>'C завтраками| Bed and breakfast'!AI17</f>
        <v>18500</v>
      </c>
      <c r="AJ17" s="13">
        <f>'C завтраками| Bed and breakfast'!AJ17</f>
        <v>19400</v>
      </c>
      <c r="AK17" s="13">
        <f>'C завтраками| Bed and breakfast'!AK17</f>
        <v>19700</v>
      </c>
      <c r="AL17" s="13">
        <f>'C завтраками| Bed and breakfast'!AL17</f>
        <v>19400</v>
      </c>
      <c r="AM17" s="13">
        <f>'C завтраками| Bed and breakfast'!AM17</f>
        <v>18000</v>
      </c>
    </row>
    <row r="18" spans="1:39"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s="10" customFormat="1" ht="12" customHeight="1" x14ac:dyDescent="0.2">
      <c r="A19" s="4">
        <v>1</v>
      </c>
      <c r="B19" s="13">
        <f>'C завтраками| Bed and breakfast'!B19</f>
        <v>25000</v>
      </c>
      <c r="C19" s="13">
        <f>'C завтраками| Bed and breakfast'!C19</f>
        <v>27400</v>
      </c>
      <c r="D19" s="13">
        <f>'C завтраками| Bed and breakfast'!D19</f>
        <v>27400</v>
      </c>
      <c r="E19" s="13">
        <f>'C завтраками| Bed and breakfast'!E19</f>
        <v>25500</v>
      </c>
      <c r="F19" s="13">
        <f>'C завтраками| Bed and breakfast'!F19</f>
        <v>26000</v>
      </c>
      <c r="G19" s="13">
        <f>'C завтраками| Bed and breakfast'!G19</f>
        <v>25000</v>
      </c>
      <c r="H19" s="13">
        <f>'C завтраками| Bed and breakfast'!H19</f>
        <v>25500</v>
      </c>
      <c r="I19" s="13">
        <f>'C завтраками| Bed and breakfast'!I19</f>
        <v>27900</v>
      </c>
      <c r="J19" s="13">
        <f>'C завтраками| Bed and breakfast'!J19</f>
        <v>27900</v>
      </c>
      <c r="K19" s="13">
        <f>'C завтраками| Bed and breakfast'!K19</f>
        <v>27900</v>
      </c>
      <c r="L19" s="13">
        <f>'C завтраками| Bed and breakfast'!L19</f>
        <v>25700</v>
      </c>
      <c r="M19" s="13">
        <f>'C завтраками| Bed and breakfast'!M19</f>
        <v>26900</v>
      </c>
      <c r="N19" s="13">
        <f>'C завтраками| Bed and breakfast'!N19</f>
        <v>26400</v>
      </c>
      <c r="O19" s="13">
        <f>'C завтраками| Bed and breakfast'!O19</f>
        <v>26000</v>
      </c>
      <c r="P19" s="13">
        <f>'C завтраками| Bed and breakfast'!P19</f>
        <v>29400</v>
      </c>
      <c r="Q19" s="13">
        <f>'C завтраками| Bed and breakfast'!Q19</f>
        <v>30000</v>
      </c>
      <c r="R19" s="13">
        <f>'C завтраками| Bed and breakfast'!R19</f>
        <v>31300</v>
      </c>
      <c r="S19" s="13">
        <f>'C завтраками| Bed and breakfast'!S19</f>
        <v>27900</v>
      </c>
      <c r="T19" s="13">
        <f>'C завтраками| Bed and breakfast'!T19</f>
        <v>28900</v>
      </c>
      <c r="U19" s="13">
        <f>'C завтраками| Bed and breakfast'!U19</f>
        <v>29400</v>
      </c>
      <c r="V19" s="13">
        <f>'C завтраками| Bed and breakfast'!V19</f>
        <v>28900</v>
      </c>
      <c r="W19" s="13">
        <f>'C завтраками| Bed and breakfast'!W19</f>
        <v>30000</v>
      </c>
      <c r="X19" s="13">
        <f>'C завтраками| Bed and breakfast'!X19</f>
        <v>30000</v>
      </c>
      <c r="Y19" s="13">
        <f>'C завтраками| Bed and breakfast'!Y19</f>
        <v>28900</v>
      </c>
      <c r="Z19" s="13">
        <f>'C завтраками| Bed and breakfast'!Z19</f>
        <v>29400</v>
      </c>
      <c r="AA19" s="13">
        <f>'C завтраками| Bed and breakfast'!AA19</f>
        <v>29400</v>
      </c>
      <c r="AB19" s="13">
        <f>'C завтраками| Bed and breakfast'!AB19</f>
        <v>30000</v>
      </c>
      <c r="AC19" s="13">
        <f>'C завтраками| Bed and breakfast'!AC19</f>
        <v>30000</v>
      </c>
      <c r="AD19" s="13">
        <f>'C завтраками| Bed and breakfast'!AD19</f>
        <v>30400</v>
      </c>
      <c r="AE19" s="13">
        <f>'C завтраками| Bed and breakfast'!AE19</f>
        <v>30000</v>
      </c>
      <c r="AF19" s="13">
        <f>'C завтраками| Bed and breakfast'!AF19</f>
        <v>27900</v>
      </c>
      <c r="AG19" s="13">
        <f>'C завтраками| Bed and breakfast'!AG19</f>
        <v>29400</v>
      </c>
      <c r="AH19" s="13">
        <f>'C завтраками| Bed and breakfast'!AH19</f>
        <v>27400</v>
      </c>
      <c r="AI19" s="13">
        <f>'C завтраками| Bed and breakfast'!AI19</f>
        <v>23500</v>
      </c>
      <c r="AJ19" s="13">
        <f>'C завтраками| Bed and breakfast'!AJ19</f>
        <v>24400</v>
      </c>
      <c r="AK19" s="13">
        <f>'C завтраками| Bed and breakfast'!AK19</f>
        <v>24700</v>
      </c>
      <c r="AL19" s="13">
        <f>'C завтраками| Bed and breakfast'!AL19</f>
        <v>24400</v>
      </c>
      <c r="AM19" s="13">
        <f>'C завтраками| Bed and breakfast'!AM19</f>
        <v>23000</v>
      </c>
    </row>
    <row r="20" spans="1:39" s="10" customFormat="1" ht="12" customHeight="1" x14ac:dyDescent="0.2">
      <c r="A20" s="278">
        <v>2</v>
      </c>
      <c r="B20" s="13">
        <f>'C завтраками| Bed and breakfast'!B20</f>
        <v>25000</v>
      </c>
      <c r="C20" s="13">
        <f>'C завтраками| Bed and breakfast'!C20</f>
        <v>27400</v>
      </c>
      <c r="D20" s="13">
        <f>'C завтраками| Bed and breakfast'!D20</f>
        <v>27400</v>
      </c>
      <c r="E20" s="13">
        <f>'C завтраками| Bed and breakfast'!E20</f>
        <v>25500</v>
      </c>
      <c r="F20" s="13">
        <f>'C завтраками| Bed and breakfast'!F20</f>
        <v>26000</v>
      </c>
      <c r="G20" s="13">
        <f>'C завтраками| Bed and breakfast'!G20</f>
        <v>25000</v>
      </c>
      <c r="H20" s="13">
        <f>'C завтраками| Bed and breakfast'!H20</f>
        <v>25500</v>
      </c>
      <c r="I20" s="13">
        <f>'C завтраками| Bed and breakfast'!I20</f>
        <v>27900</v>
      </c>
      <c r="J20" s="13">
        <f>'C завтраками| Bed and breakfast'!J20</f>
        <v>27900</v>
      </c>
      <c r="K20" s="13">
        <f>'C завтраками| Bed and breakfast'!K20</f>
        <v>27900</v>
      </c>
      <c r="L20" s="13">
        <f>'C завтраками| Bed and breakfast'!L20</f>
        <v>25700</v>
      </c>
      <c r="M20" s="13">
        <f>'C завтраками| Bed and breakfast'!M20</f>
        <v>26900</v>
      </c>
      <c r="N20" s="13">
        <f>'C завтраками| Bed and breakfast'!N20</f>
        <v>26400</v>
      </c>
      <c r="O20" s="13">
        <f>'C завтраками| Bed and breakfast'!O20</f>
        <v>26000</v>
      </c>
      <c r="P20" s="13">
        <f>'C завтраками| Bed and breakfast'!P20</f>
        <v>29400</v>
      </c>
      <c r="Q20" s="13">
        <f>'C завтраками| Bed and breakfast'!Q20</f>
        <v>30000</v>
      </c>
      <c r="R20" s="13">
        <f>'C завтраками| Bed and breakfast'!R20</f>
        <v>31300</v>
      </c>
      <c r="S20" s="13">
        <f>'C завтраками| Bed and breakfast'!S20</f>
        <v>27900</v>
      </c>
      <c r="T20" s="13">
        <f>'C завтраками| Bed and breakfast'!T20</f>
        <v>28900</v>
      </c>
      <c r="U20" s="13">
        <f>'C завтраками| Bed and breakfast'!U20</f>
        <v>29400</v>
      </c>
      <c r="V20" s="13">
        <f>'C завтраками| Bed and breakfast'!V20</f>
        <v>28900</v>
      </c>
      <c r="W20" s="13">
        <f>'C завтраками| Bed and breakfast'!W20</f>
        <v>30000</v>
      </c>
      <c r="X20" s="13">
        <f>'C завтраками| Bed and breakfast'!X20</f>
        <v>30000</v>
      </c>
      <c r="Y20" s="13">
        <f>'C завтраками| Bed and breakfast'!Y20</f>
        <v>28900</v>
      </c>
      <c r="Z20" s="13">
        <f>'C завтраками| Bed and breakfast'!Z20</f>
        <v>29400</v>
      </c>
      <c r="AA20" s="13">
        <f>'C завтраками| Bed and breakfast'!AA20</f>
        <v>29400</v>
      </c>
      <c r="AB20" s="13">
        <f>'C завтраками| Bed and breakfast'!AB20</f>
        <v>30000</v>
      </c>
      <c r="AC20" s="13">
        <f>'C завтраками| Bed and breakfast'!AC20</f>
        <v>30000</v>
      </c>
      <c r="AD20" s="13">
        <f>'C завтраками| Bed and breakfast'!AD20</f>
        <v>30400</v>
      </c>
      <c r="AE20" s="13">
        <f>'C завтраками| Bed and breakfast'!AE20</f>
        <v>30000</v>
      </c>
      <c r="AF20" s="13">
        <f>'C завтраками| Bed and breakfast'!AF20</f>
        <v>27900</v>
      </c>
      <c r="AG20" s="13">
        <f>'C завтраками| Bed and breakfast'!AG20</f>
        <v>29400</v>
      </c>
      <c r="AH20" s="13">
        <f>'C завтраками| Bed and breakfast'!AH20</f>
        <v>27400</v>
      </c>
      <c r="AI20" s="13">
        <f>'C завтраками| Bed and breakfast'!AI20</f>
        <v>23500</v>
      </c>
      <c r="AJ20" s="13">
        <f>'C завтраками| Bed and breakfast'!AJ20</f>
        <v>24400</v>
      </c>
      <c r="AK20" s="13">
        <f>'C завтраками| Bed and breakfast'!AK20</f>
        <v>24700</v>
      </c>
      <c r="AL20" s="13">
        <f>'C завтраками| Bed and breakfast'!AL20</f>
        <v>24400</v>
      </c>
      <c r="AM20" s="13">
        <f>'C завтраками| Bed and breakfast'!AM20</f>
        <v>23000</v>
      </c>
    </row>
    <row r="21" spans="1:39" s="10" customFormat="1" ht="12" customHeight="1" x14ac:dyDescent="0.2">
      <c r="A21" s="278">
        <v>3</v>
      </c>
      <c r="B21" s="13">
        <f>'C завтраками| Bed and breakfast'!B21</f>
        <v>25000</v>
      </c>
      <c r="C21" s="13">
        <f>'C завтраками| Bed and breakfast'!C21</f>
        <v>27400</v>
      </c>
      <c r="D21" s="13">
        <f>'C завтраками| Bed and breakfast'!D21</f>
        <v>27400</v>
      </c>
      <c r="E21" s="13">
        <f>'C завтраками| Bed and breakfast'!E21</f>
        <v>25500</v>
      </c>
      <c r="F21" s="13">
        <f>'C завтраками| Bed and breakfast'!F21</f>
        <v>26000</v>
      </c>
      <c r="G21" s="13">
        <f>'C завтраками| Bed and breakfast'!G21</f>
        <v>25000</v>
      </c>
      <c r="H21" s="13">
        <f>'C завтраками| Bed and breakfast'!H21</f>
        <v>25500</v>
      </c>
      <c r="I21" s="13">
        <f>'C завтраками| Bed and breakfast'!I21</f>
        <v>27900</v>
      </c>
      <c r="J21" s="13">
        <f>'C завтраками| Bed and breakfast'!J21</f>
        <v>27900</v>
      </c>
      <c r="K21" s="13">
        <f>'C завтраками| Bed and breakfast'!K21</f>
        <v>27900</v>
      </c>
      <c r="L21" s="13">
        <f>'C завтраками| Bed and breakfast'!L21</f>
        <v>25700</v>
      </c>
      <c r="M21" s="13">
        <f>'C завтраками| Bed and breakfast'!M21</f>
        <v>26900</v>
      </c>
      <c r="N21" s="13">
        <f>'C завтраками| Bed and breakfast'!N21</f>
        <v>26400</v>
      </c>
      <c r="O21" s="13">
        <f>'C завтраками| Bed and breakfast'!O21</f>
        <v>26000</v>
      </c>
      <c r="P21" s="13">
        <f>'C завтраками| Bed and breakfast'!P21</f>
        <v>29400</v>
      </c>
      <c r="Q21" s="13">
        <f>'C завтраками| Bed and breakfast'!Q21</f>
        <v>30000</v>
      </c>
      <c r="R21" s="13">
        <f>'C завтраками| Bed and breakfast'!R21</f>
        <v>31300</v>
      </c>
      <c r="S21" s="13">
        <f>'C завтраками| Bed and breakfast'!S21</f>
        <v>27900</v>
      </c>
      <c r="T21" s="13">
        <f>'C завтраками| Bed and breakfast'!T21</f>
        <v>28900</v>
      </c>
      <c r="U21" s="13">
        <f>'C завтраками| Bed and breakfast'!U21</f>
        <v>29400</v>
      </c>
      <c r="V21" s="13">
        <f>'C завтраками| Bed and breakfast'!V21</f>
        <v>28900</v>
      </c>
      <c r="W21" s="13">
        <f>'C завтраками| Bed and breakfast'!W21</f>
        <v>30000</v>
      </c>
      <c r="X21" s="13">
        <f>'C завтраками| Bed and breakfast'!X21</f>
        <v>30000</v>
      </c>
      <c r="Y21" s="13">
        <f>'C завтраками| Bed and breakfast'!Y21</f>
        <v>28900</v>
      </c>
      <c r="Z21" s="13">
        <f>'C завтраками| Bed and breakfast'!Z21</f>
        <v>29400</v>
      </c>
      <c r="AA21" s="13">
        <f>'C завтраками| Bed and breakfast'!AA21</f>
        <v>29400</v>
      </c>
      <c r="AB21" s="13">
        <f>'C завтраками| Bed and breakfast'!AB21</f>
        <v>30000</v>
      </c>
      <c r="AC21" s="13">
        <f>'C завтраками| Bed and breakfast'!AC21</f>
        <v>30000</v>
      </c>
      <c r="AD21" s="13">
        <f>'C завтраками| Bed and breakfast'!AD21</f>
        <v>30400</v>
      </c>
      <c r="AE21" s="13">
        <f>'C завтраками| Bed and breakfast'!AE21</f>
        <v>30000</v>
      </c>
      <c r="AF21" s="13">
        <f>'C завтраками| Bed and breakfast'!AF21</f>
        <v>27900</v>
      </c>
      <c r="AG21" s="13">
        <f>'C завтраками| Bed and breakfast'!AG21</f>
        <v>29400</v>
      </c>
      <c r="AH21" s="13">
        <f>'C завтраками| Bed and breakfast'!AH21</f>
        <v>27400</v>
      </c>
      <c r="AI21" s="13">
        <f>'C завтраками| Bed and breakfast'!AI21</f>
        <v>23500</v>
      </c>
      <c r="AJ21" s="13">
        <f>'C завтраками| Bed and breakfast'!AJ21</f>
        <v>24400</v>
      </c>
      <c r="AK21" s="13">
        <f>'C завтраками| Bed and breakfast'!AK21</f>
        <v>24700</v>
      </c>
      <c r="AL21" s="13">
        <f>'C завтраками| Bed and breakfast'!AL21</f>
        <v>24400</v>
      </c>
      <c r="AM21" s="13">
        <f>'C завтраками| Bed and breakfast'!AM21</f>
        <v>23000</v>
      </c>
    </row>
    <row r="22" spans="1:39" s="10" customFormat="1" ht="12" customHeight="1" x14ac:dyDescent="0.2">
      <c r="A22" s="278">
        <v>4</v>
      </c>
      <c r="B22" s="13">
        <f>'C завтраками| Bed and breakfast'!B22</f>
        <v>25000</v>
      </c>
      <c r="C22" s="13">
        <f>'C завтраками| Bed and breakfast'!C22</f>
        <v>27400</v>
      </c>
      <c r="D22" s="13">
        <f>'C завтраками| Bed and breakfast'!D22</f>
        <v>27400</v>
      </c>
      <c r="E22" s="13">
        <f>'C завтраками| Bed and breakfast'!E22</f>
        <v>25500</v>
      </c>
      <c r="F22" s="13">
        <f>'C завтраками| Bed and breakfast'!F22</f>
        <v>26000</v>
      </c>
      <c r="G22" s="13">
        <f>'C завтраками| Bed and breakfast'!G22</f>
        <v>25000</v>
      </c>
      <c r="H22" s="13">
        <f>'C завтраками| Bed and breakfast'!H22</f>
        <v>25500</v>
      </c>
      <c r="I22" s="13">
        <f>'C завтраками| Bed and breakfast'!I22</f>
        <v>27900</v>
      </c>
      <c r="J22" s="13">
        <f>'C завтраками| Bed and breakfast'!J22</f>
        <v>27900</v>
      </c>
      <c r="K22" s="13">
        <f>'C завтраками| Bed and breakfast'!K22</f>
        <v>27900</v>
      </c>
      <c r="L22" s="13">
        <f>'C завтраками| Bed and breakfast'!L22</f>
        <v>25700</v>
      </c>
      <c r="M22" s="13">
        <f>'C завтраками| Bed and breakfast'!M22</f>
        <v>26900</v>
      </c>
      <c r="N22" s="13">
        <f>'C завтраками| Bed and breakfast'!N22</f>
        <v>26400</v>
      </c>
      <c r="O22" s="13">
        <f>'C завтраками| Bed and breakfast'!O22</f>
        <v>26000</v>
      </c>
      <c r="P22" s="13">
        <f>'C завтраками| Bed and breakfast'!P22</f>
        <v>29400</v>
      </c>
      <c r="Q22" s="13">
        <f>'C завтраками| Bed and breakfast'!Q22</f>
        <v>30000</v>
      </c>
      <c r="R22" s="13">
        <f>'C завтраками| Bed and breakfast'!R22</f>
        <v>31300</v>
      </c>
      <c r="S22" s="13">
        <f>'C завтраками| Bed and breakfast'!S22</f>
        <v>27900</v>
      </c>
      <c r="T22" s="13">
        <f>'C завтраками| Bed and breakfast'!T22</f>
        <v>28900</v>
      </c>
      <c r="U22" s="13">
        <f>'C завтраками| Bed and breakfast'!U22</f>
        <v>29400</v>
      </c>
      <c r="V22" s="13">
        <f>'C завтраками| Bed and breakfast'!V22</f>
        <v>28900</v>
      </c>
      <c r="W22" s="13">
        <f>'C завтраками| Bed and breakfast'!W22</f>
        <v>30000</v>
      </c>
      <c r="X22" s="13">
        <f>'C завтраками| Bed and breakfast'!X22</f>
        <v>30000</v>
      </c>
      <c r="Y22" s="13">
        <f>'C завтраками| Bed and breakfast'!Y22</f>
        <v>28900</v>
      </c>
      <c r="Z22" s="13">
        <f>'C завтраками| Bed and breakfast'!Z22</f>
        <v>29400</v>
      </c>
      <c r="AA22" s="13">
        <f>'C завтраками| Bed and breakfast'!AA22</f>
        <v>29400</v>
      </c>
      <c r="AB22" s="13">
        <f>'C завтраками| Bed and breakfast'!AB22</f>
        <v>30000</v>
      </c>
      <c r="AC22" s="13">
        <f>'C завтраками| Bed and breakfast'!AC22</f>
        <v>30000</v>
      </c>
      <c r="AD22" s="13">
        <f>'C завтраками| Bed and breakfast'!AD22</f>
        <v>30400</v>
      </c>
      <c r="AE22" s="13">
        <f>'C завтраками| Bed and breakfast'!AE22</f>
        <v>30000</v>
      </c>
      <c r="AF22" s="13">
        <f>'C завтраками| Bed and breakfast'!AF22</f>
        <v>27900</v>
      </c>
      <c r="AG22" s="13">
        <f>'C завтраками| Bed and breakfast'!AG22</f>
        <v>29400</v>
      </c>
      <c r="AH22" s="13">
        <f>'C завтраками| Bed and breakfast'!AH22</f>
        <v>27400</v>
      </c>
      <c r="AI22" s="13">
        <f>'C завтраками| Bed and breakfast'!AI22</f>
        <v>23500</v>
      </c>
      <c r="AJ22" s="13">
        <f>'C завтраками| Bed and breakfast'!AJ22</f>
        <v>24400</v>
      </c>
      <c r="AK22" s="13">
        <f>'C завтраками| Bed and breakfast'!AK22</f>
        <v>24700</v>
      </c>
      <c r="AL22" s="13">
        <f>'C завтраками| Bed and breakfast'!AL22</f>
        <v>24400</v>
      </c>
      <c r="AM22" s="13">
        <f>'C завтраками| Bed and breakfast'!AM22</f>
        <v>23000</v>
      </c>
    </row>
    <row r="23" spans="1:39"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5" spans="1:39" s="2" customFormat="1" ht="24.75" customHeight="1" x14ac:dyDescent="0.2">
      <c r="A25" s="11" t="s">
        <v>26</v>
      </c>
    </row>
    <row r="26" spans="1:39" x14ac:dyDescent="0.25">
      <c r="A26" s="259" t="s">
        <v>59</v>
      </c>
      <c r="B26" s="113">
        <f t="shared" ref="B26" si="0">B4</f>
        <v>45776</v>
      </c>
      <c r="C26" s="113">
        <f t="shared" ref="C26:AH26" si="1">C4</f>
        <v>45778</v>
      </c>
      <c r="D26" s="113">
        <f t="shared" si="1"/>
        <v>45780</v>
      </c>
      <c r="E26" s="113">
        <f t="shared" si="1"/>
        <v>45782</v>
      </c>
      <c r="F26" s="113">
        <f t="shared" si="1"/>
        <v>45785</v>
      </c>
      <c r="G26" s="113">
        <f t="shared" si="1"/>
        <v>45788</v>
      </c>
      <c r="H26" s="113">
        <f t="shared" si="1"/>
        <v>45804</v>
      </c>
      <c r="I26" s="113">
        <f t="shared" si="1"/>
        <v>45808</v>
      </c>
      <c r="J26" s="113">
        <f t="shared" si="1"/>
        <v>45810</v>
      </c>
      <c r="K26" s="113">
        <f t="shared" si="1"/>
        <v>45815</v>
      </c>
      <c r="L26" s="113">
        <f t="shared" si="1"/>
        <v>45817</v>
      </c>
      <c r="M26" s="113">
        <f t="shared" si="1"/>
        <v>45820</v>
      </c>
      <c r="N26" s="113">
        <f t="shared" si="1"/>
        <v>45823</v>
      </c>
      <c r="O26" s="113">
        <f t="shared" si="1"/>
        <v>45824</v>
      </c>
      <c r="P26" s="113">
        <f t="shared" si="1"/>
        <v>45837</v>
      </c>
      <c r="Q26" s="113">
        <f t="shared" si="1"/>
        <v>45839</v>
      </c>
      <c r="R26" s="113">
        <f t="shared" si="1"/>
        <v>45849</v>
      </c>
      <c r="S26" s="113">
        <f t="shared" si="1"/>
        <v>45852</v>
      </c>
      <c r="T26" s="113">
        <f t="shared" si="1"/>
        <v>45855</v>
      </c>
      <c r="U26" s="113">
        <f t="shared" si="1"/>
        <v>45856</v>
      </c>
      <c r="V26" s="113">
        <f t="shared" si="1"/>
        <v>45858</v>
      </c>
      <c r="W26" s="113">
        <f t="shared" si="1"/>
        <v>45863</v>
      </c>
      <c r="X26" s="113">
        <f t="shared" si="1"/>
        <v>45865</v>
      </c>
      <c r="Y26" s="113">
        <f t="shared" si="1"/>
        <v>45867</v>
      </c>
      <c r="Z26" s="113">
        <f t="shared" si="1"/>
        <v>45870</v>
      </c>
      <c r="AA26" s="113">
        <f t="shared" si="1"/>
        <v>45872</v>
      </c>
      <c r="AB26" s="113">
        <f t="shared" si="1"/>
        <v>45878</v>
      </c>
      <c r="AC26" s="113">
        <f t="shared" si="1"/>
        <v>45879</v>
      </c>
      <c r="AD26" s="113">
        <f t="shared" si="1"/>
        <v>45884</v>
      </c>
      <c r="AE26" s="113">
        <f t="shared" si="1"/>
        <v>45886</v>
      </c>
      <c r="AF26" s="113">
        <f t="shared" si="1"/>
        <v>45889</v>
      </c>
      <c r="AG26" s="113">
        <f t="shared" si="1"/>
        <v>45891</v>
      </c>
      <c r="AH26" s="113">
        <f t="shared" si="1"/>
        <v>45893</v>
      </c>
      <c r="AI26" s="113">
        <f t="shared" ref="AI26:AL26" si="2">AI4</f>
        <v>45901</v>
      </c>
      <c r="AJ26" s="113">
        <f t="shared" si="2"/>
        <v>45905</v>
      </c>
      <c r="AK26" s="113">
        <f t="shared" si="2"/>
        <v>45909</v>
      </c>
      <c r="AL26" s="113">
        <f t="shared" si="2"/>
        <v>45922</v>
      </c>
      <c r="AM26" s="113">
        <f t="shared" ref="AM26" si="3">AM4</f>
        <v>45928</v>
      </c>
    </row>
    <row r="27" spans="1:39" ht="21.75" customHeight="1" x14ac:dyDescent="0.25">
      <c r="A27" s="259"/>
      <c r="B27" s="113">
        <f t="shared" ref="B27" si="4">B5</f>
        <v>45777</v>
      </c>
      <c r="C27" s="113">
        <f t="shared" ref="C27:AH27" si="5">C5</f>
        <v>45779</v>
      </c>
      <c r="D27" s="113">
        <f t="shared" si="5"/>
        <v>45780</v>
      </c>
      <c r="E27" s="113">
        <f t="shared" si="5"/>
        <v>45784</v>
      </c>
      <c r="F27" s="113">
        <f t="shared" si="5"/>
        <v>45787</v>
      </c>
      <c r="G27" s="113">
        <f t="shared" si="5"/>
        <v>45803</v>
      </c>
      <c r="H27" s="113">
        <f t="shared" si="5"/>
        <v>45807</v>
      </c>
      <c r="I27" s="113">
        <f t="shared" si="5"/>
        <v>45809</v>
      </c>
      <c r="J27" s="113">
        <f t="shared" si="5"/>
        <v>45814</v>
      </c>
      <c r="K27" s="113">
        <f t="shared" si="5"/>
        <v>45816</v>
      </c>
      <c r="L27" s="113">
        <f t="shared" si="5"/>
        <v>45819</v>
      </c>
      <c r="M27" s="113">
        <f t="shared" si="5"/>
        <v>45822</v>
      </c>
      <c r="N27" s="113">
        <f t="shared" si="5"/>
        <v>45823</v>
      </c>
      <c r="O27" s="113">
        <f t="shared" si="5"/>
        <v>45836</v>
      </c>
      <c r="P27" s="113">
        <f t="shared" si="5"/>
        <v>45838</v>
      </c>
      <c r="Q27" s="113">
        <f t="shared" si="5"/>
        <v>45848</v>
      </c>
      <c r="R27" s="113">
        <f t="shared" si="5"/>
        <v>45851</v>
      </c>
      <c r="S27" s="113">
        <f t="shared" si="5"/>
        <v>45854</v>
      </c>
      <c r="T27" s="113">
        <f t="shared" si="5"/>
        <v>45855</v>
      </c>
      <c r="U27" s="113">
        <f t="shared" si="5"/>
        <v>45857</v>
      </c>
      <c r="V27" s="113">
        <f t="shared" si="5"/>
        <v>45862</v>
      </c>
      <c r="W27" s="113">
        <f t="shared" si="5"/>
        <v>45864</v>
      </c>
      <c r="X27" s="113">
        <f t="shared" si="5"/>
        <v>45866</v>
      </c>
      <c r="Y27" s="113">
        <f t="shared" si="5"/>
        <v>45869</v>
      </c>
      <c r="Z27" s="113">
        <f t="shared" si="5"/>
        <v>45871</v>
      </c>
      <c r="AA27" s="113">
        <f t="shared" si="5"/>
        <v>45877</v>
      </c>
      <c r="AB27" s="113">
        <f t="shared" si="5"/>
        <v>45878</v>
      </c>
      <c r="AC27" s="113">
        <f t="shared" si="5"/>
        <v>45883</v>
      </c>
      <c r="AD27" s="113">
        <f t="shared" si="5"/>
        <v>45885</v>
      </c>
      <c r="AE27" s="113">
        <f t="shared" si="5"/>
        <v>45888</v>
      </c>
      <c r="AF27" s="113">
        <f t="shared" si="5"/>
        <v>45890</v>
      </c>
      <c r="AG27" s="113">
        <f t="shared" si="5"/>
        <v>45892</v>
      </c>
      <c r="AH27" s="113">
        <f t="shared" si="5"/>
        <v>45900</v>
      </c>
      <c r="AI27" s="113">
        <f t="shared" ref="AI27:AL27" si="6">AI5</f>
        <v>45904</v>
      </c>
      <c r="AJ27" s="113">
        <f t="shared" si="6"/>
        <v>45908</v>
      </c>
      <c r="AK27" s="113">
        <f t="shared" si="6"/>
        <v>45921</v>
      </c>
      <c r="AL27" s="113">
        <f t="shared" si="6"/>
        <v>45927</v>
      </c>
      <c r="AM27" s="113">
        <f t="shared" ref="AM27" si="7">AM5</f>
        <v>45930</v>
      </c>
    </row>
    <row r="28" spans="1:39" s="10" customFormat="1" ht="12" customHeight="1" x14ac:dyDescent="0.2">
      <c r="A28" s="13" t="s">
        <v>220</v>
      </c>
    </row>
    <row r="29" spans="1:39" s="10" customFormat="1" ht="12" customHeight="1" x14ac:dyDescent="0.2">
      <c r="A29" s="4">
        <v>1</v>
      </c>
      <c r="B29" s="13">
        <f t="shared" ref="B29" si="8">B7*0.82+25</f>
        <v>5765</v>
      </c>
      <c r="C29" s="13">
        <f t="shared" ref="C29:AH29" si="9">C7*0.82+25</f>
        <v>7732.9999999999991</v>
      </c>
      <c r="D29" s="13">
        <f t="shared" si="9"/>
        <v>7732.9999999999991</v>
      </c>
      <c r="E29" s="13">
        <f t="shared" si="9"/>
        <v>6175</v>
      </c>
      <c r="F29" s="13">
        <f t="shared" si="9"/>
        <v>6585</v>
      </c>
      <c r="G29" s="13">
        <f t="shared" si="9"/>
        <v>5765</v>
      </c>
      <c r="H29" s="13">
        <f t="shared" si="9"/>
        <v>6175</v>
      </c>
      <c r="I29" s="13">
        <f t="shared" si="9"/>
        <v>8142.9999999999991</v>
      </c>
      <c r="J29" s="13">
        <f t="shared" si="9"/>
        <v>8142.9999999999991</v>
      </c>
      <c r="K29" s="13">
        <f t="shared" si="9"/>
        <v>8142.9999999999991</v>
      </c>
      <c r="L29" s="13">
        <f t="shared" si="9"/>
        <v>6339</v>
      </c>
      <c r="M29" s="13">
        <f t="shared" si="9"/>
        <v>7323</v>
      </c>
      <c r="N29" s="13">
        <f t="shared" si="9"/>
        <v>6913</v>
      </c>
      <c r="O29" s="13">
        <f t="shared" si="9"/>
        <v>6585</v>
      </c>
      <c r="P29" s="13">
        <f t="shared" si="9"/>
        <v>9373</v>
      </c>
      <c r="Q29" s="13">
        <f t="shared" si="9"/>
        <v>9865</v>
      </c>
      <c r="R29" s="13">
        <f t="shared" si="9"/>
        <v>10931</v>
      </c>
      <c r="S29" s="13">
        <f t="shared" si="9"/>
        <v>8142.9999999999991</v>
      </c>
      <c r="T29" s="13">
        <f t="shared" si="9"/>
        <v>8963</v>
      </c>
      <c r="U29" s="13">
        <f t="shared" si="9"/>
        <v>9373</v>
      </c>
      <c r="V29" s="13">
        <f t="shared" si="9"/>
        <v>8963</v>
      </c>
      <c r="W29" s="13">
        <f t="shared" si="9"/>
        <v>9865</v>
      </c>
      <c r="X29" s="13">
        <f t="shared" si="9"/>
        <v>9865</v>
      </c>
      <c r="Y29" s="13">
        <f t="shared" si="9"/>
        <v>8963</v>
      </c>
      <c r="Z29" s="13">
        <f t="shared" si="9"/>
        <v>9373</v>
      </c>
      <c r="AA29" s="13">
        <f t="shared" si="9"/>
        <v>9373</v>
      </c>
      <c r="AB29" s="13">
        <f t="shared" si="9"/>
        <v>9865</v>
      </c>
      <c r="AC29" s="13">
        <f t="shared" si="9"/>
        <v>9865</v>
      </c>
      <c r="AD29" s="13">
        <f t="shared" si="9"/>
        <v>10193</v>
      </c>
      <c r="AE29" s="13">
        <f t="shared" si="9"/>
        <v>9865</v>
      </c>
      <c r="AF29" s="13">
        <f t="shared" si="9"/>
        <v>8142.9999999999991</v>
      </c>
      <c r="AG29" s="13">
        <f t="shared" si="9"/>
        <v>9373</v>
      </c>
      <c r="AH29" s="13">
        <f t="shared" si="9"/>
        <v>7732.9999999999991</v>
      </c>
      <c r="AI29" s="13">
        <f t="shared" ref="AI29:AL29" si="10">AI7*0.82+25</f>
        <v>6995</v>
      </c>
      <c r="AJ29" s="13">
        <f t="shared" si="10"/>
        <v>7732.9999999999991</v>
      </c>
      <c r="AK29" s="13">
        <f t="shared" si="10"/>
        <v>7978.9999999999991</v>
      </c>
      <c r="AL29" s="13">
        <f t="shared" si="10"/>
        <v>7732.9999999999991</v>
      </c>
      <c r="AM29" s="13">
        <f t="shared" ref="AM29" si="11">AM7*0.82+25</f>
        <v>6585</v>
      </c>
    </row>
    <row r="30" spans="1:39" s="10" customFormat="1" ht="12" customHeight="1" x14ac:dyDescent="0.2">
      <c r="A30" s="4">
        <v>2</v>
      </c>
      <c r="B30" s="13">
        <f t="shared" ref="B30" si="12">B8*0.82+25</f>
        <v>6995</v>
      </c>
      <c r="C30" s="13">
        <f t="shared" ref="C30:AH30" si="13">C8*0.82+25</f>
        <v>8963</v>
      </c>
      <c r="D30" s="13">
        <f t="shared" si="13"/>
        <v>8963</v>
      </c>
      <c r="E30" s="13">
        <f t="shared" si="13"/>
        <v>7405</v>
      </c>
      <c r="F30" s="13">
        <f t="shared" si="13"/>
        <v>7814.9999999999991</v>
      </c>
      <c r="G30" s="13">
        <f t="shared" si="13"/>
        <v>6995</v>
      </c>
      <c r="H30" s="13">
        <f t="shared" si="13"/>
        <v>7405</v>
      </c>
      <c r="I30" s="13">
        <f t="shared" si="13"/>
        <v>9373</v>
      </c>
      <c r="J30" s="13">
        <f t="shared" si="13"/>
        <v>9373</v>
      </c>
      <c r="K30" s="13">
        <f t="shared" si="13"/>
        <v>9373</v>
      </c>
      <c r="L30" s="13">
        <f t="shared" si="13"/>
        <v>7569</v>
      </c>
      <c r="M30" s="13">
        <f t="shared" si="13"/>
        <v>8553</v>
      </c>
      <c r="N30" s="13">
        <f t="shared" si="13"/>
        <v>8142.9999999999991</v>
      </c>
      <c r="O30" s="13">
        <f t="shared" si="13"/>
        <v>7814.9999999999991</v>
      </c>
      <c r="P30" s="13">
        <f t="shared" si="13"/>
        <v>10603</v>
      </c>
      <c r="Q30" s="13">
        <f t="shared" si="13"/>
        <v>11095</v>
      </c>
      <c r="R30" s="13">
        <f t="shared" si="13"/>
        <v>12161</v>
      </c>
      <c r="S30" s="13">
        <f t="shared" si="13"/>
        <v>9373</v>
      </c>
      <c r="T30" s="13">
        <f t="shared" si="13"/>
        <v>10193</v>
      </c>
      <c r="U30" s="13">
        <f t="shared" si="13"/>
        <v>10603</v>
      </c>
      <c r="V30" s="13">
        <f t="shared" si="13"/>
        <v>10193</v>
      </c>
      <c r="W30" s="13">
        <f t="shared" si="13"/>
        <v>11095</v>
      </c>
      <c r="X30" s="13">
        <f t="shared" si="13"/>
        <v>11095</v>
      </c>
      <c r="Y30" s="13">
        <f t="shared" si="13"/>
        <v>10193</v>
      </c>
      <c r="Z30" s="13">
        <f t="shared" si="13"/>
        <v>10603</v>
      </c>
      <c r="AA30" s="13">
        <f t="shared" si="13"/>
        <v>10603</v>
      </c>
      <c r="AB30" s="13">
        <f t="shared" si="13"/>
        <v>11095</v>
      </c>
      <c r="AC30" s="13">
        <f t="shared" si="13"/>
        <v>11095</v>
      </c>
      <c r="AD30" s="13">
        <f t="shared" si="13"/>
        <v>11423</v>
      </c>
      <c r="AE30" s="13">
        <f t="shared" si="13"/>
        <v>11095</v>
      </c>
      <c r="AF30" s="13">
        <f t="shared" si="13"/>
        <v>9373</v>
      </c>
      <c r="AG30" s="13">
        <f t="shared" si="13"/>
        <v>10603</v>
      </c>
      <c r="AH30" s="13">
        <f t="shared" si="13"/>
        <v>8963</v>
      </c>
      <c r="AI30" s="13">
        <f t="shared" ref="AI30:AL30" si="14">AI8*0.82+25</f>
        <v>8225</v>
      </c>
      <c r="AJ30" s="13">
        <f t="shared" si="14"/>
        <v>8963</v>
      </c>
      <c r="AK30" s="13">
        <f t="shared" si="14"/>
        <v>9209</v>
      </c>
      <c r="AL30" s="13">
        <f t="shared" si="14"/>
        <v>8963</v>
      </c>
      <c r="AM30" s="13">
        <f t="shared" ref="AM30" si="15">AM8*0.82+25</f>
        <v>7814.9999999999991</v>
      </c>
    </row>
    <row r="31" spans="1:39"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s="10" customFormat="1" ht="12" customHeight="1" x14ac:dyDescent="0.2">
      <c r="A32" s="4">
        <v>1</v>
      </c>
      <c r="B32" s="13">
        <f t="shared" ref="B32" si="16">B10*0.82+25</f>
        <v>7405</v>
      </c>
      <c r="C32" s="13">
        <f t="shared" ref="C32:AH32" si="17">C10*0.82+25</f>
        <v>9373</v>
      </c>
      <c r="D32" s="13">
        <f t="shared" si="17"/>
        <v>9373</v>
      </c>
      <c r="E32" s="13">
        <f t="shared" si="17"/>
        <v>7814.9999999999991</v>
      </c>
      <c r="F32" s="13">
        <f t="shared" si="17"/>
        <v>8225</v>
      </c>
      <c r="G32" s="13">
        <f t="shared" si="17"/>
        <v>7405</v>
      </c>
      <c r="H32" s="13">
        <f t="shared" si="17"/>
        <v>7814.9999999999991</v>
      </c>
      <c r="I32" s="13">
        <f t="shared" si="17"/>
        <v>9783</v>
      </c>
      <c r="J32" s="13">
        <f t="shared" si="17"/>
        <v>9783</v>
      </c>
      <c r="K32" s="13">
        <f t="shared" si="17"/>
        <v>9783</v>
      </c>
      <c r="L32" s="13">
        <f t="shared" si="17"/>
        <v>7978.9999999999991</v>
      </c>
      <c r="M32" s="13">
        <f t="shared" si="17"/>
        <v>8963</v>
      </c>
      <c r="N32" s="13">
        <f t="shared" si="17"/>
        <v>8553</v>
      </c>
      <c r="O32" s="13">
        <f t="shared" si="17"/>
        <v>8225</v>
      </c>
      <c r="P32" s="13">
        <f t="shared" si="17"/>
        <v>11013</v>
      </c>
      <c r="Q32" s="13">
        <f t="shared" si="17"/>
        <v>11505</v>
      </c>
      <c r="R32" s="13">
        <f t="shared" si="17"/>
        <v>12571</v>
      </c>
      <c r="S32" s="13">
        <f t="shared" si="17"/>
        <v>9783</v>
      </c>
      <c r="T32" s="13">
        <f t="shared" si="17"/>
        <v>10603</v>
      </c>
      <c r="U32" s="13">
        <f t="shared" si="17"/>
        <v>11013</v>
      </c>
      <c r="V32" s="13">
        <f t="shared" si="17"/>
        <v>10603</v>
      </c>
      <c r="W32" s="13">
        <f t="shared" si="17"/>
        <v>11505</v>
      </c>
      <c r="X32" s="13">
        <f t="shared" si="17"/>
        <v>11505</v>
      </c>
      <c r="Y32" s="13">
        <f t="shared" si="17"/>
        <v>10603</v>
      </c>
      <c r="Z32" s="13">
        <f t="shared" si="17"/>
        <v>11013</v>
      </c>
      <c r="AA32" s="13">
        <f t="shared" si="17"/>
        <v>11013</v>
      </c>
      <c r="AB32" s="13">
        <f t="shared" si="17"/>
        <v>11505</v>
      </c>
      <c r="AC32" s="13">
        <f t="shared" si="17"/>
        <v>11505</v>
      </c>
      <c r="AD32" s="13">
        <f t="shared" si="17"/>
        <v>11833</v>
      </c>
      <c r="AE32" s="13">
        <f t="shared" si="17"/>
        <v>11505</v>
      </c>
      <c r="AF32" s="13">
        <f t="shared" si="17"/>
        <v>9783</v>
      </c>
      <c r="AG32" s="13">
        <f t="shared" si="17"/>
        <v>11013</v>
      </c>
      <c r="AH32" s="13">
        <f t="shared" si="17"/>
        <v>9373</v>
      </c>
      <c r="AI32" s="13">
        <f t="shared" ref="AI32:AL32" si="18">AI10*0.82+25</f>
        <v>8225</v>
      </c>
      <c r="AJ32" s="13">
        <f t="shared" si="18"/>
        <v>8963</v>
      </c>
      <c r="AK32" s="13">
        <f t="shared" si="18"/>
        <v>9209</v>
      </c>
      <c r="AL32" s="13">
        <f t="shared" si="18"/>
        <v>8963</v>
      </c>
      <c r="AM32" s="13">
        <f t="shared" ref="AM32" si="19">AM10*0.82+25</f>
        <v>7814.9999999999991</v>
      </c>
    </row>
    <row r="33" spans="1:39" s="10" customFormat="1" ht="12" customHeight="1" x14ac:dyDescent="0.2">
      <c r="A33" s="4">
        <v>2</v>
      </c>
      <c r="B33" s="13">
        <f t="shared" ref="B33" si="20">B11*0.82+25</f>
        <v>8635</v>
      </c>
      <c r="C33" s="13">
        <f t="shared" ref="C33:AH33" si="21">C11*0.82+25</f>
        <v>10603</v>
      </c>
      <c r="D33" s="13">
        <f t="shared" si="21"/>
        <v>10603</v>
      </c>
      <c r="E33" s="13">
        <f t="shared" si="21"/>
        <v>9045</v>
      </c>
      <c r="F33" s="13">
        <f t="shared" si="21"/>
        <v>9455</v>
      </c>
      <c r="G33" s="13">
        <f t="shared" si="21"/>
        <v>8635</v>
      </c>
      <c r="H33" s="13">
        <f t="shared" si="21"/>
        <v>9045</v>
      </c>
      <c r="I33" s="13">
        <f t="shared" si="21"/>
        <v>11013</v>
      </c>
      <c r="J33" s="13">
        <f t="shared" si="21"/>
        <v>11013</v>
      </c>
      <c r="K33" s="13">
        <f t="shared" si="21"/>
        <v>11013</v>
      </c>
      <c r="L33" s="13">
        <f t="shared" si="21"/>
        <v>9209</v>
      </c>
      <c r="M33" s="13">
        <f t="shared" si="21"/>
        <v>10193</v>
      </c>
      <c r="N33" s="13">
        <f t="shared" si="21"/>
        <v>9783</v>
      </c>
      <c r="O33" s="13">
        <f t="shared" si="21"/>
        <v>9455</v>
      </c>
      <c r="P33" s="13">
        <f t="shared" si="21"/>
        <v>12243</v>
      </c>
      <c r="Q33" s="13">
        <f t="shared" si="21"/>
        <v>12735</v>
      </c>
      <c r="R33" s="13">
        <f t="shared" si="21"/>
        <v>13801</v>
      </c>
      <c r="S33" s="13">
        <f t="shared" si="21"/>
        <v>11013</v>
      </c>
      <c r="T33" s="13">
        <f t="shared" si="21"/>
        <v>11833</v>
      </c>
      <c r="U33" s="13">
        <f t="shared" si="21"/>
        <v>12243</v>
      </c>
      <c r="V33" s="13">
        <f t="shared" si="21"/>
        <v>11833</v>
      </c>
      <c r="W33" s="13">
        <f t="shared" si="21"/>
        <v>12735</v>
      </c>
      <c r="X33" s="13">
        <f t="shared" si="21"/>
        <v>12735</v>
      </c>
      <c r="Y33" s="13">
        <f t="shared" si="21"/>
        <v>11833</v>
      </c>
      <c r="Z33" s="13">
        <f t="shared" si="21"/>
        <v>12243</v>
      </c>
      <c r="AA33" s="13">
        <f t="shared" si="21"/>
        <v>12243</v>
      </c>
      <c r="AB33" s="13">
        <f t="shared" si="21"/>
        <v>12735</v>
      </c>
      <c r="AC33" s="13">
        <f t="shared" si="21"/>
        <v>12735</v>
      </c>
      <c r="AD33" s="13">
        <f t="shared" si="21"/>
        <v>13063</v>
      </c>
      <c r="AE33" s="13">
        <f t="shared" si="21"/>
        <v>12735</v>
      </c>
      <c r="AF33" s="13">
        <f t="shared" si="21"/>
        <v>11013</v>
      </c>
      <c r="AG33" s="13">
        <f t="shared" si="21"/>
        <v>12243</v>
      </c>
      <c r="AH33" s="13">
        <f t="shared" si="21"/>
        <v>10603</v>
      </c>
      <c r="AI33" s="13">
        <f t="shared" ref="AI33:AL33" si="22">AI11*0.82+25</f>
        <v>9455</v>
      </c>
      <c r="AJ33" s="13">
        <f t="shared" si="22"/>
        <v>10193</v>
      </c>
      <c r="AK33" s="13">
        <f t="shared" si="22"/>
        <v>10439</v>
      </c>
      <c r="AL33" s="13">
        <f t="shared" si="22"/>
        <v>10193</v>
      </c>
      <c r="AM33" s="13">
        <f t="shared" ref="AM33" si="23">AM11*0.82+25</f>
        <v>9045</v>
      </c>
    </row>
    <row r="34" spans="1:39"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s="10" customFormat="1" ht="12" customHeight="1" x14ac:dyDescent="0.2">
      <c r="A35" s="4">
        <v>1</v>
      </c>
      <c r="B35" s="13">
        <f t="shared" ref="B35" si="24">B13*0.82+25</f>
        <v>11915</v>
      </c>
      <c r="C35" s="13">
        <f t="shared" ref="C35:AH35" si="25">C13*0.82+25</f>
        <v>13883</v>
      </c>
      <c r="D35" s="13">
        <f t="shared" si="25"/>
        <v>13883</v>
      </c>
      <c r="E35" s="13">
        <f t="shared" si="25"/>
        <v>12325</v>
      </c>
      <c r="F35" s="13">
        <f t="shared" si="25"/>
        <v>12735</v>
      </c>
      <c r="G35" s="13">
        <f t="shared" si="25"/>
        <v>11915</v>
      </c>
      <c r="H35" s="13">
        <f t="shared" si="25"/>
        <v>12325</v>
      </c>
      <c r="I35" s="13">
        <f t="shared" si="25"/>
        <v>14293</v>
      </c>
      <c r="J35" s="13">
        <f t="shared" si="25"/>
        <v>14293</v>
      </c>
      <c r="K35" s="13">
        <f t="shared" si="25"/>
        <v>14293</v>
      </c>
      <c r="L35" s="13">
        <f t="shared" si="25"/>
        <v>12489</v>
      </c>
      <c r="M35" s="13">
        <f t="shared" si="25"/>
        <v>13473</v>
      </c>
      <c r="N35" s="13">
        <f t="shared" si="25"/>
        <v>13063</v>
      </c>
      <c r="O35" s="13">
        <f t="shared" si="25"/>
        <v>12735</v>
      </c>
      <c r="P35" s="13">
        <f t="shared" si="25"/>
        <v>15522.999999999998</v>
      </c>
      <c r="Q35" s="13">
        <f t="shared" si="25"/>
        <v>16014.999999999998</v>
      </c>
      <c r="R35" s="13">
        <f t="shared" si="25"/>
        <v>17081</v>
      </c>
      <c r="S35" s="13">
        <f t="shared" si="25"/>
        <v>14293</v>
      </c>
      <c r="T35" s="13">
        <f t="shared" si="25"/>
        <v>15113</v>
      </c>
      <c r="U35" s="13">
        <f t="shared" si="25"/>
        <v>15522.999999999998</v>
      </c>
      <c r="V35" s="13">
        <f t="shared" si="25"/>
        <v>15113</v>
      </c>
      <c r="W35" s="13">
        <f t="shared" si="25"/>
        <v>16014.999999999998</v>
      </c>
      <c r="X35" s="13">
        <f t="shared" si="25"/>
        <v>16014.999999999998</v>
      </c>
      <c r="Y35" s="13">
        <f t="shared" si="25"/>
        <v>15113</v>
      </c>
      <c r="Z35" s="13">
        <f t="shared" si="25"/>
        <v>15522.999999999998</v>
      </c>
      <c r="AA35" s="13">
        <f t="shared" si="25"/>
        <v>15522.999999999998</v>
      </c>
      <c r="AB35" s="13">
        <f t="shared" si="25"/>
        <v>16014.999999999998</v>
      </c>
      <c r="AC35" s="13">
        <f t="shared" si="25"/>
        <v>16014.999999999998</v>
      </c>
      <c r="AD35" s="13">
        <f t="shared" si="25"/>
        <v>16342.999999999998</v>
      </c>
      <c r="AE35" s="13">
        <f t="shared" si="25"/>
        <v>16014.999999999998</v>
      </c>
      <c r="AF35" s="13">
        <f t="shared" si="25"/>
        <v>14293</v>
      </c>
      <c r="AG35" s="13">
        <f t="shared" si="25"/>
        <v>15522.999999999998</v>
      </c>
      <c r="AH35" s="13">
        <f t="shared" si="25"/>
        <v>13883</v>
      </c>
      <c r="AI35" s="13">
        <f t="shared" ref="AI35:AL35" si="26">AI13*0.82+25</f>
        <v>12325</v>
      </c>
      <c r="AJ35" s="13">
        <f t="shared" si="26"/>
        <v>13063</v>
      </c>
      <c r="AK35" s="13">
        <f t="shared" si="26"/>
        <v>13309</v>
      </c>
      <c r="AL35" s="13">
        <f t="shared" si="26"/>
        <v>13063</v>
      </c>
      <c r="AM35" s="13">
        <f t="shared" ref="AM35" si="27">AM13*0.82+25</f>
        <v>11915</v>
      </c>
    </row>
    <row r="36" spans="1:39" s="10" customFormat="1" ht="12" customHeight="1" x14ac:dyDescent="0.2">
      <c r="A36" s="4">
        <v>2</v>
      </c>
      <c r="B36" s="13">
        <f t="shared" ref="B36" si="28">B14*0.82+25</f>
        <v>13145</v>
      </c>
      <c r="C36" s="13">
        <f t="shared" ref="C36:AH36" si="29">C14*0.82+25</f>
        <v>15113</v>
      </c>
      <c r="D36" s="13">
        <f t="shared" si="29"/>
        <v>15113</v>
      </c>
      <c r="E36" s="13">
        <f t="shared" si="29"/>
        <v>13555</v>
      </c>
      <c r="F36" s="13">
        <f t="shared" si="29"/>
        <v>13965</v>
      </c>
      <c r="G36" s="13">
        <f t="shared" si="29"/>
        <v>13145</v>
      </c>
      <c r="H36" s="13">
        <f t="shared" si="29"/>
        <v>13555</v>
      </c>
      <c r="I36" s="13">
        <f t="shared" si="29"/>
        <v>15522.999999999998</v>
      </c>
      <c r="J36" s="13">
        <f t="shared" si="29"/>
        <v>15522.999999999998</v>
      </c>
      <c r="K36" s="13">
        <f t="shared" si="29"/>
        <v>15522.999999999998</v>
      </c>
      <c r="L36" s="13">
        <f t="shared" si="29"/>
        <v>13719</v>
      </c>
      <c r="M36" s="13">
        <f t="shared" si="29"/>
        <v>14703</v>
      </c>
      <c r="N36" s="13">
        <f t="shared" si="29"/>
        <v>14293</v>
      </c>
      <c r="O36" s="13">
        <f t="shared" si="29"/>
        <v>13965</v>
      </c>
      <c r="P36" s="13">
        <f t="shared" si="29"/>
        <v>16753</v>
      </c>
      <c r="Q36" s="13">
        <f t="shared" si="29"/>
        <v>17245</v>
      </c>
      <c r="R36" s="13">
        <f t="shared" si="29"/>
        <v>18311</v>
      </c>
      <c r="S36" s="13">
        <f t="shared" si="29"/>
        <v>15522.999999999998</v>
      </c>
      <c r="T36" s="13">
        <f t="shared" si="29"/>
        <v>16342.999999999998</v>
      </c>
      <c r="U36" s="13">
        <f t="shared" si="29"/>
        <v>16753</v>
      </c>
      <c r="V36" s="13">
        <f t="shared" si="29"/>
        <v>16342.999999999998</v>
      </c>
      <c r="W36" s="13">
        <f t="shared" si="29"/>
        <v>17245</v>
      </c>
      <c r="X36" s="13">
        <f t="shared" si="29"/>
        <v>17245</v>
      </c>
      <c r="Y36" s="13">
        <f t="shared" si="29"/>
        <v>16342.999999999998</v>
      </c>
      <c r="Z36" s="13">
        <f t="shared" si="29"/>
        <v>16753</v>
      </c>
      <c r="AA36" s="13">
        <f t="shared" si="29"/>
        <v>16753</v>
      </c>
      <c r="AB36" s="13">
        <f t="shared" si="29"/>
        <v>17245</v>
      </c>
      <c r="AC36" s="13">
        <f t="shared" si="29"/>
        <v>17245</v>
      </c>
      <c r="AD36" s="13">
        <f t="shared" si="29"/>
        <v>17573</v>
      </c>
      <c r="AE36" s="13">
        <f t="shared" si="29"/>
        <v>17245</v>
      </c>
      <c r="AF36" s="13">
        <f t="shared" si="29"/>
        <v>15522.999999999998</v>
      </c>
      <c r="AG36" s="13">
        <f t="shared" si="29"/>
        <v>16753</v>
      </c>
      <c r="AH36" s="13">
        <f t="shared" si="29"/>
        <v>15113</v>
      </c>
      <c r="AI36" s="13">
        <f t="shared" ref="AI36:AL36" si="30">AI14*0.82+25</f>
        <v>13555</v>
      </c>
      <c r="AJ36" s="13">
        <f t="shared" si="30"/>
        <v>14293</v>
      </c>
      <c r="AK36" s="13">
        <f t="shared" si="30"/>
        <v>14539</v>
      </c>
      <c r="AL36" s="13">
        <f t="shared" si="30"/>
        <v>14293</v>
      </c>
      <c r="AM36" s="13">
        <f t="shared" ref="AM36" si="31">AM14*0.82+25</f>
        <v>13145</v>
      </c>
    </row>
    <row r="37" spans="1:39"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s="10" customFormat="1" ht="12" customHeight="1" x14ac:dyDescent="0.2">
      <c r="A38" s="4">
        <v>1</v>
      </c>
      <c r="B38" s="13">
        <f t="shared" ref="B38" si="32">B16*0.82+25</f>
        <v>13555</v>
      </c>
      <c r="C38" s="13">
        <f t="shared" ref="C38:AH38" si="33">C16*0.82+25</f>
        <v>15522.999999999998</v>
      </c>
      <c r="D38" s="13">
        <f t="shared" si="33"/>
        <v>15522.999999999998</v>
      </c>
      <c r="E38" s="13">
        <f t="shared" si="33"/>
        <v>13965</v>
      </c>
      <c r="F38" s="13">
        <f t="shared" si="33"/>
        <v>14375</v>
      </c>
      <c r="G38" s="13">
        <f t="shared" si="33"/>
        <v>13555</v>
      </c>
      <c r="H38" s="13">
        <f t="shared" si="33"/>
        <v>13965</v>
      </c>
      <c r="I38" s="13">
        <f t="shared" si="33"/>
        <v>15932.999999999998</v>
      </c>
      <c r="J38" s="13">
        <f t="shared" si="33"/>
        <v>15932.999999999998</v>
      </c>
      <c r="K38" s="13">
        <f t="shared" si="33"/>
        <v>15932.999999999998</v>
      </c>
      <c r="L38" s="13">
        <f t="shared" si="33"/>
        <v>14129</v>
      </c>
      <c r="M38" s="13">
        <f t="shared" si="33"/>
        <v>15113</v>
      </c>
      <c r="N38" s="13">
        <f t="shared" si="33"/>
        <v>14703</v>
      </c>
      <c r="O38" s="13">
        <f t="shared" si="33"/>
        <v>14375</v>
      </c>
      <c r="P38" s="13">
        <f t="shared" si="33"/>
        <v>17163</v>
      </c>
      <c r="Q38" s="13">
        <f t="shared" si="33"/>
        <v>17655</v>
      </c>
      <c r="R38" s="13">
        <f t="shared" si="33"/>
        <v>18721</v>
      </c>
      <c r="S38" s="13">
        <f t="shared" si="33"/>
        <v>15932.999999999998</v>
      </c>
      <c r="T38" s="13">
        <f t="shared" si="33"/>
        <v>16753</v>
      </c>
      <c r="U38" s="13">
        <f t="shared" si="33"/>
        <v>17163</v>
      </c>
      <c r="V38" s="13">
        <f t="shared" si="33"/>
        <v>16753</v>
      </c>
      <c r="W38" s="13">
        <f t="shared" si="33"/>
        <v>17655</v>
      </c>
      <c r="X38" s="13">
        <f t="shared" si="33"/>
        <v>17655</v>
      </c>
      <c r="Y38" s="13">
        <f t="shared" si="33"/>
        <v>16753</v>
      </c>
      <c r="Z38" s="13">
        <f t="shared" si="33"/>
        <v>17163</v>
      </c>
      <c r="AA38" s="13">
        <f t="shared" si="33"/>
        <v>17163</v>
      </c>
      <c r="AB38" s="13">
        <f t="shared" si="33"/>
        <v>17655</v>
      </c>
      <c r="AC38" s="13">
        <f t="shared" si="33"/>
        <v>17655</v>
      </c>
      <c r="AD38" s="13">
        <f t="shared" si="33"/>
        <v>17983</v>
      </c>
      <c r="AE38" s="13">
        <f t="shared" si="33"/>
        <v>17655</v>
      </c>
      <c r="AF38" s="13">
        <f t="shared" si="33"/>
        <v>15932.999999999998</v>
      </c>
      <c r="AG38" s="13">
        <f t="shared" si="33"/>
        <v>17163</v>
      </c>
      <c r="AH38" s="13">
        <f t="shared" si="33"/>
        <v>15522.999999999998</v>
      </c>
      <c r="AI38" s="13">
        <f t="shared" ref="AI38:AL38" si="34">AI16*0.82+25</f>
        <v>13965</v>
      </c>
      <c r="AJ38" s="13">
        <f t="shared" si="34"/>
        <v>14703</v>
      </c>
      <c r="AK38" s="13">
        <f t="shared" si="34"/>
        <v>14949</v>
      </c>
      <c r="AL38" s="13">
        <f t="shared" si="34"/>
        <v>14703</v>
      </c>
      <c r="AM38" s="13">
        <f t="shared" ref="AM38" si="35">AM16*0.82+25</f>
        <v>13555</v>
      </c>
    </row>
    <row r="39" spans="1:39" s="10" customFormat="1" ht="12" customHeight="1" x14ac:dyDescent="0.2">
      <c r="A39" s="278">
        <v>2</v>
      </c>
      <c r="B39" s="13">
        <f t="shared" ref="B39" si="36">B17*0.82+25</f>
        <v>14785</v>
      </c>
      <c r="C39" s="13">
        <f t="shared" ref="C39:AH39" si="37">C17*0.82+25</f>
        <v>16753</v>
      </c>
      <c r="D39" s="13">
        <f t="shared" si="37"/>
        <v>16753</v>
      </c>
      <c r="E39" s="13">
        <f t="shared" si="37"/>
        <v>15195</v>
      </c>
      <c r="F39" s="13">
        <f t="shared" si="37"/>
        <v>15604.999999999998</v>
      </c>
      <c r="G39" s="13">
        <f t="shared" si="37"/>
        <v>14785</v>
      </c>
      <c r="H39" s="13">
        <f t="shared" si="37"/>
        <v>15195</v>
      </c>
      <c r="I39" s="13">
        <f t="shared" si="37"/>
        <v>17163</v>
      </c>
      <c r="J39" s="13">
        <f t="shared" si="37"/>
        <v>17163</v>
      </c>
      <c r="K39" s="13">
        <f t="shared" si="37"/>
        <v>17163</v>
      </c>
      <c r="L39" s="13">
        <f t="shared" si="37"/>
        <v>15358.999999999998</v>
      </c>
      <c r="M39" s="13">
        <f t="shared" si="37"/>
        <v>16342.999999999998</v>
      </c>
      <c r="N39" s="13">
        <f t="shared" si="37"/>
        <v>15932.999999999998</v>
      </c>
      <c r="O39" s="13">
        <f t="shared" si="37"/>
        <v>15604.999999999998</v>
      </c>
      <c r="P39" s="13">
        <f t="shared" si="37"/>
        <v>18393</v>
      </c>
      <c r="Q39" s="13">
        <f t="shared" si="37"/>
        <v>18885</v>
      </c>
      <c r="R39" s="13">
        <f t="shared" si="37"/>
        <v>19951</v>
      </c>
      <c r="S39" s="13">
        <f t="shared" si="37"/>
        <v>17163</v>
      </c>
      <c r="T39" s="13">
        <f t="shared" si="37"/>
        <v>17983</v>
      </c>
      <c r="U39" s="13">
        <f t="shared" si="37"/>
        <v>18393</v>
      </c>
      <c r="V39" s="13">
        <f t="shared" si="37"/>
        <v>17983</v>
      </c>
      <c r="W39" s="13">
        <f t="shared" si="37"/>
        <v>18885</v>
      </c>
      <c r="X39" s="13">
        <f t="shared" si="37"/>
        <v>18885</v>
      </c>
      <c r="Y39" s="13">
        <f t="shared" si="37"/>
        <v>17983</v>
      </c>
      <c r="Z39" s="13">
        <f t="shared" si="37"/>
        <v>18393</v>
      </c>
      <c r="AA39" s="13">
        <f t="shared" si="37"/>
        <v>18393</v>
      </c>
      <c r="AB39" s="13">
        <f t="shared" si="37"/>
        <v>18885</v>
      </c>
      <c r="AC39" s="13">
        <f t="shared" si="37"/>
        <v>18885</v>
      </c>
      <c r="AD39" s="13">
        <f t="shared" si="37"/>
        <v>19213</v>
      </c>
      <c r="AE39" s="13">
        <f t="shared" si="37"/>
        <v>18885</v>
      </c>
      <c r="AF39" s="13">
        <f t="shared" si="37"/>
        <v>17163</v>
      </c>
      <c r="AG39" s="13">
        <f t="shared" si="37"/>
        <v>18393</v>
      </c>
      <c r="AH39" s="13">
        <f t="shared" si="37"/>
        <v>16753</v>
      </c>
      <c r="AI39" s="13">
        <f t="shared" ref="AI39:AL39" si="38">AI17*0.82+25</f>
        <v>15195</v>
      </c>
      <c r="AJ39" s="13">
        <f t="shared" si="38"/>
        <v>15932.999999999998</v>
      </c>
      <c r="AK39" s="13">
        <f t="shared" si="38"/>
        <v>16178.999999999998</v>
      </c>
      <c r="AL39" s="13">
        <f t="shared" si="38"/>
        <v>15932.999999999998</v>
      </c>
      <c r="AM39" s="13">
        <f t="shared" ref="AM39" si="39">AM17*0.82+25</f>
        <v>14785</v>
      </c>
    </row>
    <row r="40" spans="1:39"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s="10" customFormat="1" ht="12" customHeight="1" x14ac:dyDescent="0.2">
      <c r="A41" s="280">
        <v>1</v>
      </c>
      <c r="B41" s="13">
        <f t="shared" ref="B41" si="40">B19*0.82+25</f>
        <v>20525</v>
      </c>
      <c r="C41" s="13">
        <f t="shared" ref="C41:AH41" si="41">C19*0.82+25</f>
        <v>22493</v>
      </c>
      <c r="D41" s="13">
        <f t="shared" si="41"/>
        <v>22493</v>
      </c>
      <c r="E41" s="13">
        <f t="shared" si="41"/>
        <v>20935</v>
      </c>
      <c r="F41" s="13">
        <f t="shared" si="41"/>
        <v>21345</v>
      </c>
      <c r="G41" s="13">
        <f t="shared" si="41"/>
        <v>20525</v>
      </c>
      <c r="H41" s="13">
        <f t="shared" si="41"/>
        <v>20935</v>
      </c>
      <c r="I41" s="13">
        <f t="shared" si="41"/>
        <v>22903</v>
      </c>
      <c r="J41" s="13">
        <f t="shared" si="41"/>
        <v>22903</v>
      </c>
      <c r="K41" s="13">
        <f t="shared" si="41"/>
        <v>22903</v>
      </c>
      <c r="L41" s="13">
        <f t="shared" si="41"/>
        <v>21099</v>
      </c>
      <c r="M41" s="13">
        <f t="shared" si="41"/>
        <v>22083</v>
      </c>
      <c r="N41" s="13">
        <f t="shared" si="41"/>
        <v>21673</v>
      </c>
      <c r="O41" s="13">
        <f t="shared" si="41"/>
        <v>21345</v>
      </c>
      <c r="P41" s="13">
        <f t="shared" si="41"/>
        <v>24133</v>
      </c>
      <c r="Q41" s="13">
        <f t="shared" si="41"/>
        <v>24625</v>
      </c>
      <c r="R41" s="13">
        <f t="shared" si="41"/>
        <v>25691</v>
      </c>
      <c r="S41" s="13">
        <f t="shared" si="41"/>
        <v>22903</v>
      </c>
      <c r="T41" s="13">
        <f t="shared" si="41"/>
        <v>23723</v>
      </c>
      <c r="U41" s="13">
        <f t="shared" si="41"/>
        <v>24133</v>
      </c>
      <c r="V41" s="13">
        <f t="shared" si="41"/>
        <v>23723</v>
      </c>
      <c r="W41" s="13">
        <f t="shared" si="41"/>
        <v>24625</v>
      </c>
      <c r="X41" s="13">
        <f t="shared" si="41"/>
        <v>24625</v>
      </c>
      <c r="Y41" s="13">
        <f t="shared" si="41"/>
        <v>23723</v>
      </c>
      <c r="Z41" s="13">
        <f t="shared" si="41"/>
        <v>24133</v>
      </c>
      <c r="AA41" s="13">
        <f t="shared" si="41"/>
        <v>24133</v>
      </c>
      <c r="AB41" s="13">
        <f t="shared" si="41"/>
        <v>24625</v>
      </c>
      <c r="AC41" s="13">
        <f t="shared" si="41"/>
        <v>24625</v>
      </c>
      <c r="AD41" s="13">
        <f t="shared" si="41"/>
        <v>24953</v>
      </c>
      <c r="AE41" s="13">
        <f t="shared" si="41"/>
        <v>24625</v>
      </c>
      <c r="AF41" s="13">
        <f t="shared" si="41"/>
        <v>22903</v>
      </c>
      <c r="AG41" s="13">
        <f t="shared" si="41"/>
        <v>24133</v>
      </c>
      <c r="AH41" s="13">
        <f t="shared" si="41"/>
        <v>22493</v>
      </c>
      <c r="AI41" s="13">
        <f t="shared" ref="AI41:AL41" si="42">AI19*0.82+25</f>
        <v>19295</v>
      </c>
      <c r="AJ41" s="13">
        <f t="shared" si="42"/>
        <v>20033</v>
      </c>
      <c r="AK41" s="13">
        <f t="shared" si="42"/>
        <v>20279</v>
      </c>
      <c r="AL41" s="13">
        <f t="shared" si="42"/>
        <v>20033</v>
      </c>
      <c r="AM41" s="13">
        <f t="shared" ref="AM41" si="43">AM19*0.82+25</f>
        <v>18885</v>
      </c>
    </row>
    <row r="42" spans="1:39" s="10" customFormat="1" ht="12" customHeight="1" x14ac:dyDescent="0.2">
      <c r="A42" s="281">
        <v>2</v>
      </c>
      <c r="B42" s="13">
        <f t="shared" ref="B42" si="44">B20*0.82+25</f>
        <v>20525</v>
      </c>
      <c r="C42" s="13">
        <f t="shared" ref="C42:AH42" si="45">C20*0.82+25</f>
        <v>22493</v>
      </c>
      <c r="D42" s="13">
        <f t="shared" si="45"/>
        <v>22493</v>
      </c>
      <c r="E42" s="13">
        <f t="shared" si="45"/>
        <v>20935</v>
      </c>
      <c r="F42" s="13">
        <f t="shared" si="45"/>
        <v>21345</v>
      </c>
      <c r="G42" s="13">
        <f t="shared" si="45"/>
        <v>20525</v>
      </c>
      <c r="H42" s="13">
        <f t="shared" si="45"/>
        <v>20935</v>
      </c>
      <c r="I42" s="13">
        <f t="shared" si="45"/>
        <v>22903</v>
      </c>
      <c r="J42" s="13">
        <f t="shared" si="45"/>
        <v>22903</v>
      </c>
      <c r="K42" s="13">
        <f t="shared" si="45"/>
        <v>22903</v>
      </c>
      <c r="L42" s="13">
        <f t="shared" si="45"/>
        <v>21099</v>
      </c>
      <c r="M42" s="13">
        <f t="shared" si="45"/>
        <v>22083</v>
      </c>
      <c r="N42" s="13">
        <f t="shared" si="45"/>
        <v>21673</v>
      </c>
      <c r="O42" s="13">
        <f t="shared" si="45"/>
        <v>21345</v>
      </c>
      <c r="P42" s="13">
        <f t="shared" si="45"/>
        <v>24133</v>
      </c>
      <c r="Q42" s="13">
        <f t="shared" si="45"/>
        <v>24625</v>
      </c>
      <c r="R42" s="13">
        <f t="shared" si="45"/>
        <v>25691</v>
      </c>
      <c r="S42" s="13">
        <f t="shared" si="45"/>
        <v>22903</v>
      </c>
      <c r="T42" s="13">
        <f t="shared" si="45"/>
        <v>23723</v>
      </c>
      <c r="U42" s="13">
        <f t="shared" si="45"/>
        <v>24133</v>
      </c>
      <c r="V42" s="13">
        <f t="shared" si="45"/>
        <v>23723</v>
      </c>
      <c r="W42" s="13">
        <f t="shared" si="45"/>
        <v>24625</v>
      </c>
      <c r="X42" s="13">
        <f t="shared" si="45"/>
        <v>24625</v>
      </c>
      <c r="Y42" s="13">
        <f t="shared" si="45"/>
        <v>23723</v>
      </c>
      <c r="Z42" s="13">
        <f t="shared" si="45"/>
        <v>24133</v>
      </c>
      <c r="AA42" s="13">
        <f t="shared" si="45"/>
        <v>24133</v>
      </c>
      <c r="AB42" s="13">
        <f t="shared" si="45"/>
        <v>24625</v>
      </c>
      <c r="AC42" s="13">
        <f t="shared" si="45"/>
        <v>24625</v>
      </c>
      <c r="AD42" s="13">
        <f t="shared" si="45"/>
        <v>24953</v>
      </c>
      <c r="AE42" s="13">
        <f t="shared" si="45"/>
        <v>24625</v>
      </c>
      <c r="AF42" s="13">
        <f t="shared" si="45"/>
        <v>22903</v>
      </c>
      <c r="AG42" s="13">
        <f t="shared" si="45"/>
        <v>24133</v>
      </c>
      <c r="AH42" s="13">
        <f t="shared" si="45"/>
        <v>22493</v>
      </c>
      <c r="AI42" s="13">
        <f t="shared" ref="AI42:AL42" si="46">AI20*0.82+25</f>
        <v>19295</v>
      </c>
      <c r="AJ42" s="13">
        <f t="shared" si="46"/>
        <v>20033</v>
      </c>
      <c r="AK42" s="13">
        <f t="shared" si="46"/>
        <v>20279</v>
      </c>
      <c r="AL42" s="13">
        <f t="shared" si="46"/>
        <v>20033</v>
      </c>
      <c r="AM42" s="13">
        <f t="shared" ref="AM42" si="47">AM20*0.82+25</f>
        <v>18885</v>
      </c>
    </row>
    <row r="43" spans="1:39" s="10" customFormat="1" ht="12" customHeight="1" x14ac:dyDescent="0.2">
      <c r="A43" s="278">
        <v>3</v>
      </c>
      <c r="B43" s="13">
        <f t="shared" ref="B43" si="48">B21*0.82+25</f>
        <v>20525</v>
      </c>
      <c r="C43" s="13">
        <f t="shared" ref="C43:AH43" si="49">C21*0.82+25</f>
        <v>22493</v>
      </c>
      <c r="D43" s="13">
        <f t="shared" si="49"/>
        <v>22493</v>
      </c>
      <c r="E43" s="13">
        <f t="shared" si="49"/>
        <v>20935</v>
      </c>
      <c r="F43" s="13">
        <f t="shared" si="49"/>
        <v>21345</v>
      </c>
      <c r="G43" s="13">
        <f t="shared" si="49"/>
        <v>20525</v>
      </c>
      <c r="H43" s="13">
        <f t="shared" si="49"/>
        <v>20935</v>
      </c>
      <c r="I43" s="13">
        <f t="shared" si="49"/>
        <v>22903</v>
      </c>
      <c r="J43" s="13">
        <f t="shared" si="49"/>
        <v>22903</v>
      </c>
      <c r="K43" s="13">
        <f t="shared" si="49"/>
        <v>22903</v>
      </c>
      <c r="L43" s="13">
        <f t="shared" si="49"/>
        <v>21099</v>
      </c>
      <c r="M43" s="13">
        <f t="shared" si="49"/>
        <v>22083</v>
      </c>
      <c r="N43" s="13">
        <f t="shared" si="49"/>
        <v>21673</v>
      </c>
      <c r="O43" s="13">
        <f t="shared" si="49"/>
        <v>21345</v>
      </c>
      <c r="P43" s="13">
        <f t="shared" si="49"/>
        <v>24133</v>
      </c>
      <c r="Q43" s="13">
        <f t="shared" si="49"/>
        <v>24625</v>
      </c>
      <c r="R43" s="13">
        <f t="shared" si="49"/>
        <v>25691</v>
      </c>
      <c r="S43" s="13">
        <f t="shared" si="49"/>
        <v>22903</v>
      </c>
      <c r="T43" s="13">
        <f t="shared" si="49"/>
        <v>23723</v>
      </c>
      <c r="U43" s="13">
        <f t="shared" si="49"/>
        <v>24133</v>
      </c>
      <c r="V43" s="13">
        <f t="shared" si="49"/>
        <v>23723</v>
      </c>
      <c r="W43" s="13">
        <f t="shared" si="49"/>
        <v>24625</v>
      </c>
      <c r="X43" s="13">
        <f t="shared" si="49"/>
        <v>24625</v>
      </c>
      <c r="Y43" s="13">
        <f t="shared" si="49"/>
        <v>23723</v>
      </c>
      <c r="Z43" s="13">
        <f t="shared" si="49"/>
        <v>24133</v>
      </c>
      <c r="AA43" s="13">
        <f t="shared" si="49"/>
        <v>24133</v>
      </c>
      <c r="AB43" s="13">
        <f t="shared" si="49"/>
        <v>24625</v>
      </c>
      <c r="AC43" s="13">
        <f t="shared" si="49"/>
        <v>24625</v>
      </c>
      <c r="AD43" s="13">
        <f t="shared" si="49"/>
        <v>24953</v>
      </c>
      <c r="AE43" s="13">
        <f t="shared" si="49"/>
        <v>24625</v>
      </c>
      <c r="AF43" s="13">
        <f t="shared" si="49"/>
        <v>22903</v>
      </c>
      <c r="AG43" s="13">
        <f t="shared" si="49"/>
        <v>24133</v>
      </c>
      <c r="AH43" s="13">
        <f t="shared" si="49"/>
        <v>22493</v>
      </c>
      <c r="AI43" s="13">
        <f t="shared" ref="AI43:AL43" si="50">AI21*0.82+25</f>
        <v>19295</v>
      </c>
      <c r="AJ43" s="13">
        <f t="shared" si="50"/>
        <v>20033</v>
      </c>
      <c r="AK43" s="13">
        <f t="shared" si="50"/>
        <v>20279</v>
      </c>
      <c r="AL43" s="13">
        <f t="shared" si="50"/>
        <v>20033</v>
      </c>
      <c r="AM43" s="13">
        <f t="shared" ref="AM43" si="51">AM21*0.82+25</f>
        <v>18885</v>
      </c>
    </row>
    <row r="44" spans="1:39" s="10" customFormat="1" ht="12" customHeight="1" x14ac:dyDescent="0.2">
      <c r="A44" s="278">
        <v>4</v>
      </c>
      <c r="B44" s="13">
        <f t="shared" ref="B44" si="52">B22*0.82+25</f>
        <v>20525</v>
      </c>
      <c r="C44" s="13">
        <f t="shared" ref="C44:AH44" si="53">C22*0.82+25</f>
        <v>22493</v>
      </c>
      <c r="D44" s="13">
        <f t="shared" si="53"/>
        <v>22493</v>
      </c>
      <c r="E44" s="13">
        <f t="shared" si="53"/>
        <v>20935</v>
      </c>
      <c r="F44" s="13">
        <f t="shared" si="53"/>
        <v>21345</v>
      </c>
      <c r="G44" s="13">
        <f t="shared" si="53"/>
        <v>20525</v>
      </c>
      <c r="H44" s="13">
        <f t="shared" si="53"/>
        <v>20935</v>
      </c>
      <c r="I44" s="13">
        <f t="shared" si="53"/>
        <v>22903</v>
      </c>
      <c r="J44" s="13">
        <f t="shared" si="53"/>
        <v>22903</v>
      </c>
      <c r="K44" s="13">
        <f t="shared" si="53"/>
        <v>22903</v>
      </c>
      <c r="L44" s="13">
        <f t="shared" si="53"/>
        <v>21099</v>
      </c>
      <c r="M44" s="13">
        <f t="shared" si="53"/>
        <v>22083</v>
      </c>
      <c r="N44" s="13">
        <f t="shared" si="53"/>
        <v>21673</v>
      </c>
      <c r="O44" s="13">
        <f t="shared" si="53"/>
        <v>21345</v>
      </c>
      <c r="P44" s="13">
        <f t="shared" si="53"/>
        <v>24133</v>
      </c>
      <c r="Q44" s="13">
        <f t="shared" si="53"/>
        <v>24625</v>
      </c>
      <c r="R44" s="13">
        <f t="shared" si="53"/>
        <v>25691</v>
      </c>
      <c r="S44" s="13">
        <f t="shared" si="53"/>
        <v>22903</v>
      </c>
      <c r="T44" s="13">
        <f t="shared" si="53"/>
        <v>23723</v>
      </c>
      <c r="U44" s="13">
        <f t="shared" si="53"/>
        <v>24133</v>
      </c>
      <c r="V44" s="13">
        <f t="shared" si="53"/>
        <v>23723</v>
      </c>
      <c r="W44" s="13">
        <f t="shared" si="53"/>
        <v>24625</v>
      </c>
      <c r="X44" s="13">
        <f t="shared" si="53"/>
        <v>24625</v>
      </c>
      <c r="Y44" s="13">
        <f t="shared" si="53"/>
        <v>23723</v>
      </c>
      <c r="Z44" s="13">
        <f t="shared" si="53"/>
        <v>24133</v>
      </c>
      <c r="AA44" s="13">
        <f t="shared" si="53"/>
        <v>24133</v>
      </c>
      <c r="AB44" s="13">
        <f t="shared" si="53"/>
        <v>24625</v>
      </c>
      <c r="AC44" s="13">
        <f t="shared" si="53"/>
        <v>24625</v>
      </c>
      <c r="AD44" s="13">
        <f t="shared" si="53"/>
        <v>24953</v>
      </c>
      <c r="AE44" s="13">
        <f t="shared" si="53"/>
        <v>24625</v>
      </c>
      <c r="AF44" s="13">
        <f t="shared" si="53"/>
        <v>22903</v>
      </c>
      <c r="AG44" s="13">
        <f t="shared" si="53"/>
        <v>24133</v>
      </c>
      <c r="AH44" s="13">
        <f t="shared" si="53"/>
        <v>22493</v>
      </c>
      <c r="AI44" s="13">
        <f t="shared" ref="AI44:AL44" si="54">AI22*0.82+25</f>
        <v>19295</v>
      </c>
      <c r="AJ44" s="13">
        <f t="shared" si="54"/>
        <v>20033</v>
      </c>
      <c r="AK44" s="13">
        <f t="shared" si="54"/>
        <v>20279</v>
      </c>
      <c r="AL44" s="13">
        <f t="shared" si="54"/>
        <v>20033</v>
      </c>
      <c r="AM44" s="13">
        <f t="shared" ref="AM44" si="55">AM22*0.82+25</f>
        <v>18885</v>
      </c>
    </row>
    <row r="45" spans="1:39" s="10" customFormat="1" ht="12" customHeight="1" x14ac:dyDescent="0.2">
      <c r="A45" s="134"/>
    </row>
    <row r="46" spans="1:39" s="10" customFormat="1" ht="12" customHeight="1" x14ac:dyDescent="0.2">
      <c r="A46" s="134"/>
    </row>
    <row r="48" spans="1:39"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5" t="s">
        <v>420</v>
      </c>
    </row>
    <row r="58" spans="1:1" s="53" customFormat="1" ht="13.5" thickBot="1" x14ac:dyDescent="0.25">
      <c r="A58" s="2"/>
    </row>
    <row r="59" spans="1:1" s="53" customFormat="1" ht="12.75" thickBot="1" x14ac:dyDescent="0.25">
      <c r="A59" s="217" t="s">
        <v>261</v>
      </c>
    </row>
    <row r="60" spans="1:1" s="53" customFormat="1" ht="12.75" thickBot="1" x14ac:dyDescent="0.25">
      <c r="A60" s="256" t="s">
        <v>437</v>
      </c>
    </row>
    <row r="61" spans="1:1" s="53" customFormat="1" ht="12" x14ac:dyDescent="0.2">
      <c r="A61" s="257" t="s">
        <v>438</v>
      </c>
    </row>
  </sheetData>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
  <sheetViews>
    <sheetView zoomScaleNormal="100" workbookViewId="0">
      <selection activeCell="B4" sqref="B4:AM27"/>
    </sheetView>
  </sheetViews>
  <sheetFormatPr defaultColWidth="9.140625" defaultRowHeight="15" x14ac:dyDescent="0.25"/>
  <cols>
    <col min="1" max="1" width="71.85546875" style="2" customWidth="1"/>
    <col min="2" max="7" width="9.85546875" style="1" bestFit="1" customWidth="1"/>
    <col min="8" max="10" width="9.140625" style="1"/>
    <col min="11" max="14" width="9.85546875" style="1" bestFit="1" customWidth="1"/>
    <col min="15" max="16" width="9.140625" style="1"/>
    <col min="17" max="18" width="9.85546875" style="1" bestFit="1" customWidth="1"/>
    <col min="19" max="22" width="9.140625" style="1"/>
    <col min="23" max="23" width="9.85546875" style="1" bestFit="1" customWidth="1"/>
    <col min="24" max="24" width="9.140625" style="1"/>
    <col min="25" max="34" width="9.85546875" style="1" bestFit="1" customWidth="1"/>
    <col min="35" max="39" width="10.28515625" style="1" customWidth="1"/>
    <col min="40" max="16384" width="9.140625" style="1"/>
  </cols>
  <sheetData>
    <row r="1" spans="1:39" x14ac:dyDescent="0.25">
      <c r="A1" s="9" t="s">
        <v>301</v>
      </c>
    </row>
    <row r="2" spans="1:39" s="2" customFormat="1" ht="12.75" x14ac:dyDescent="0.2">
      <c r="A2" s="9"/>
    </row>
    <row r="3" spans="1:39" s="2" customFormat="1" ht="12.75" customHeight="1" x14ac:dyDescent="0.2">
      <c r="A3" s="11" t="s">
        <v>6</v>
      </c>
    </row>
    <row r="4" spans="1:39" x14ac:dyDescent="0.25">
      <c r="A4" s="259" t="s">
        <v>59</v>
      </c>
      <c r="B4" s="113">
        <f>'C завтраками| Bed and breakfast'!B4</f>
        <v>45776</v>
      </c>
      <c r="C4" s="113">
        <f>'C завтраками| Bed and breakfast'!C4</f>
        <v>45778</v>
      </c>
      <c r="D4" s="113">
        <f>'C завтраками| Bed and breakfast'!D4</f>
        <v>45780</v>
      </c>
      <c r="E4" s="113">
        <f>'C завтраками| Bed and breakfast'!E4</f>
        <v>45782</v>
      </c>
      <c r="F4" s="113">
        <f>'C завтраками| Bed and breakfast'!F4</f>
        <v>45785</v>
      </c>
      <c r="G4" s="113">
        <f>'C завтраками| Bed and breakfast'!G4</f>
        <v>45788</v>
      </c>
      <c r="H4" s="113">
        <f>'C завтраками| Bed and breakfast'!H4</f>
        <v>45804</v>
      </c>
      <c r="I4" s="113">
        <f>'C завтраками| Bed and breakfast'!I4</f>
        <v>45808</v>
      </c>
      <c r="J4" s="113">
        <f>'C завтраками| Bed and breakfast'!J4</f>
        <v>45810</v>
      </c>
      <c r="K4" s="113">
        <f>'C завтраками| Bed and breakfast'!K4</f>
        <v>45815</v>
      </c>
      <c r="L4" s="113">
        <f>'C завтраками| Bed and breakfast'!L4</f>
        <v>45817</v>
      </c>
      <c r="M4" s="113">
        <f>'C завтраками| Bed and breakfast'!M4</f>
        <v>45820</v>
      </c>
      <c r="N4" s="113">
        <f>'C завтраками| Bed and breakfast'!N4</f>
        <v>45823</v>
      </c>
      <c r="O4" s="113">
        <f>'C завтраками| Bed and breakfast'!O4</f>
        <v>45824</v>
      </c>
      <c r="P4" s="113">
        <f>'C завтраками| Bed and breakfast'!P4</f>
        <v>45837</v>
      </c>
      <c r="Q4" s="113">
        <f>'C завтраками| Bed and breakfast'!Q4</f>
        <v>45839</v>
      </c>
      <c r="R4" s="113">
        <f>'C завтраками| Bed and breakfast'!R4</f>
        <v>45849</v>
      </c>
      <c r="S4" s="113">
        <f>'C завтраками| Bed and breakfast'!S4</f>
        <v>45852</v>
      </c>
      <c r="T4" s="113">
        <f>'C завтраками| Bed and breakfast'!T4</f>
        <v>45855</v>
      </c>
      <c r="U4" s="113">
        <f>'C завтраками| Bed and breakfast'!U4</f>
        <v>45856</v>
      </c>
      <c r="V4" s="113">
        <f>'C завтраками| Bed and breakfast'!V4</f>
        <v>45858</v>
      </c>
      <c r="W4" s="113">
        <f>'C завтраками| Bed and breakfast'!W4</f>
        <v>45863</v>
      </c>
      <c r="X4" s="113">
        <f>'C завтраками| Bed and breakfast'!X4</f>
        <v>45865</v>
      </c>
      <c r="Y4" s="113">
        <f>'C завтраками| Bed and breakfast'!Y4</f>
        <v>45867</v>
      </c>
      <c r="Z4" s="113">
        <f>'C завтраками| Bed and breakfast'!Z4</f>
        <v>45870</v>
      </c>
      <c r="AA4" s="113">
        <f>'C завтраками| Bed and breakfast'!AA4</f>
        <v>45872</v>
      </c>
      <c r="AB4" s="113">
        <f>'C завтраками| Bed and breakfast'!AB4</f>
        <v>45878</v>
      </c>
      <c r="AC4" s="113">
        <f>'C завтраками| Bed and breakfast'!AC4</f>
        <v>45879</v>
      </c>
      <c r="AD4" s="113">
        <f>'C завтраками| Bed and breakfast'!AD4</f>
        <v>45884</v>
      </c>
      <c r="AE4" s="113">
        <f>'C завтраками| Bed and breakfast'!AE4</f>
        <v>45886</v>
      </c>
      <c r="AF4" s="113">
        <f>'C завтраками| Bed and breakfast'!AF4</f>
        <v>45889</v>
      </c>
      <c r="AG4" s="113">
        <f>'C завтраками| Bed and breakfast'!AG4</f>
        <v>45891</v>
      </c>
      <c r="AH4" s="113">
        <f>'C завтраками| Bed and breakfast'!AH4</f>
        <v>45893</v>
      </c>
      <c r="AI4" s="113">
        <f>'C завтраками| Bed and breakfast'!AI4</f>
        <v>45901</v>
      </c>
      <c r="AJ4" s="113">
        <f>'C завтраками| Bed and breakfast'!AJ4</f>
        <v>45905</v>
      </c>
      <c r="AK4" s="113">
        <f>'C завтраками| Bed and breakfast'!AK4</f>
        <v>45909</v>
      </c>
      <c r="AL4" s="113">
        <f>'C завтраками| Bed and breakfast'!AL4</f>
        <v>45922</v>
      </c>
      <c r="AM4" s="113">
        <f>'C завтраками| Bed and breakfast'!AM4</f>
        <v>45928</v>
      </c>
    </row>
    <row r="5" spans="1:39" ht="23.25" customHeight="1" x14ac:dyDescent="0.25">
      <c r="A5" s="259"/>
      <c r="B5" s="113">
        <f>'C завтраками| Bed and breakfast'!B5</f>
        <v>45777</v>
      </c>
      <c r="C5" s="113">
        <f>'C завтраками| Bed and breakfast'!C5</f>
        <v>45779</v>
      </c>
      <c r="D5" s="113">
        <f>'C завтраками| Bed and breakfast'!D5</f>
        <v>45780</v>
      </c>
      <c r="E5" s="113">
        <f>'C завтраками| Bed and breakfast'!E5</f>
        <v>45784</v>
      </c>
      <c r="F5" s="113">
        <f>'C завтраками| Bed and breakfast'!F5</f>
        <v>45787</v>
      </c>
      <c r="G5" s="113">
        <f>'C завтраками| Bed and breakfast'!G5</f>
        <v>45803</v>
      </c>
      <c r="H5" s="113">
        <f>'C завтраками| Bed and breakfast'!H5</f>
        <v>45807</v>
      </c>
      <c r="I5" s="113">
        <f>'C завтраками| Bed and breakfast'!I5</f>
        <v>45809</v>
      </c>
      <c r="J5" s="113">
        <f>'C завтраками| Bed and breakfast'!J5</f>
        <v>45814</v>
      </c>
      <c r="K5" s="113">
        <f>'C завтраками| Bed and breakfast'!K5</f>
        <v>45816</v>
      </c>
      <c r="L5" s="113">
        <f>'C завтраками| Bed and breakfast'!L5</f>
        <v>45819</v>
      </c>
      <c r="M5" s="113">
        <f>'C завтраками| Bed and breakfast'!M5</f>
        <v>45822</v>
      </c>
      <c r="N5" s="113">
        <f>'C завтраками| Bed and breakfast'!N5</f>
        <v>45823</v>
      </c>
      <c r="O5" s="113">
        <f>'C завтраками| Bed and breakfast'!O5</f>
        <v>45836</v>
      </c>
      <c r="P5" s="113">
        <f>'C завтраками| Bed and breakfast'!P5</f>
        <v>45838</v>
      </c>
      <c r="Q5" s="113">
        <f>'C завтраками| Bed and breakfast'!Q5</f>
        <v>45848</v>
      </c>
      <c r="R5" s="113">
        <f>'C завтраками| Bed and breakfast'!R5</f>
        <v>45851</v>
      </c>
      <c r="S5" s="113">
        <f>'C завтраками| Bed and breakfast'!S5</f>
        <v>45854</v>
      </c>
      <c r="T5" s="113">
        <f>'C завтраками| Bed and breakfast'!T5</f>
        <v>45855</v>
      </c>
      <c r="U5" s="113">
        <f>'C завтраками| Bed and breakfast'!U5</f>
        <v>45857</v>
      </c>
      <c r="V5" s="113">
        <f>'C завтраками| Bed and breakfast'!V5</f>
        <v>45862</v>
      </c>
      <c r="W5" s="113">
        <f>'C завтраками| Bed and breakfast'!W5</f>
        <v>45864</v>
      </c>
      <c r="X5" s="113">
        <f>'C завтраками| Bed and breakfast'!X5</f>
        <v>45866</v>
      </c>
      <c r="Y5" s="113">
        <f>'C завтраками| Bed and breakfast'!Y5</f>
        <v>45869</v>
      </c>
      <c r="Z5" s="113">
        <f>'C завтраками| Bed and breakfast'!Z5</f>
        <v>45871</v>
      </c>
      <c r="AA5" s="113">
        <f>'C завтраками| Bed and breakfast'!AA5</f>
        <v>45877</v>
      </c>
      <c r="AB5" s="113">
        <f>'C завтраками| Bed and breakfast'!AB5</f>
        <v>45878</v>
      </c>
      <c r="AC5" s="113">
        <f>'C завтраками| Bed and breakfast'!AC5</f>
        <v>45883</v>
      </c>
      <c r="AD5" s="113">
        <f>'C завтраками| Bed and breakfast'!AD5</f>
        <v>45885</v>
      </c>
      <c r="AE5" s="113">
        <f>'C завтраками| Bed and breakfast'!AE5</f>
        <v>45888</v>
      </c>
      <c r="AF5" s="113">
        <f>'C завтраками| Bed and breakfast'!AF5</f>
        <v>45890</v>
      </c>
      <c r="AG5" s="113">
        <f>'C завтраками| Bed and breakfast'!AG5</f>
        <v>45892</v>
      </c>
      <c r="AH5" s="113">
        <f>'C завтраками| Bed and breakfast'!AH5</f>
        <v>45900</v>
      </c>
      <c r="AI5" s="113">
        <f>'C завтраками| Bed and breakfast'!AI5</f>
        <v>45904</v>
      </c>
      <c r="AJ5" s="113">
        <f>'C завтраками| Bed and breakfast'!AJ5</f>
        <v>45908</v>
      </c>
      <c r="AK5" s="113">
        <f>'C завтраками| Bed and breakfast'!AK5</f>
        <v>45921</v>
      </c>
      <c r="AL5" s="113">
        <f>'C завтраками| Bed and breakfast'!AL5</f>
        <v>45927</v>
      </c>
      <c r="AM5" s="113">
        <f>'C завтраками| Bed and breakfast'!AM5</f>
        <v>45930</v>
      </c>
    </row>
    <row r="6" spans="1:39" s="10" customFormat="1" ht="12" customHeight="1" x14ac:dyDescent="0.2">
      <c r="A6" s="13" t="s">
        <v>220</v>
      </c>
    </row>
    <row r="7" spans="1:39" s="10" customFormat="1" ht="12" customHeight="1" x14ac:dyDescent="0.2">
      <c r="A7" s="4">
        <v>1</v>
      </c>
      <c r="B7" s="13">
        <f>'C завтраками| Bed and breakfast'!B7</f>
        <v>7000</v>
      </c>
      <c r="C7" s="13">
        <f>'C завтраками| Bed and breakfast'!C7</f>
        <v>9400</v>
      </c>
      <c r="D7" s="13">
        <f>'C завтраками| Bed and breakfast'!D7</f>
        <v>9400</v>
      </c>
      <c r="E7" s="13">
        <f>'C завтраками| Bed and breakfast'!E7</f>
        <v>7500</v>
      </c>
      <c r="F7" s="13">
        <f>'C завтраками| Bed and breakfast'!F7</f>
        <v>8000</v>
      </c>
      <c r="G7" s="13">
        <f>'C завтраками| Bed and breakfast'!G7</f>
        <v>7000</v>
      </c>
      <c r="H7" s="13">
        <f>'C завтраками| Bed and breakfast'!H7</f>
        <v>7500</v>
      </c>
      <c r="I7" s="13">
        <f>'C завтраками| Bed and breakfast'!I7</f>
        <v>9900</v>
      </c>
      <c r="J7" s="13">
        <f>'C завтраками| Bed and breakfast'!J7</f>
        <v>9900</v>
      </c>
      <c r="K7" s="13">
        <f>'C завтраками| Bed and breakfast'!K7</f>
        <v>9900</v>
      </c>
      <c r="L7" s="13">
        <f>'C завтраками| Bed and breakfast'!L7</f>
        <v>7700</v>
      </c>
      <c r="M7" s="13">
        <f>'C завтраками| Bed and breakfast'!M7</f>
        <v>8900</v>
      </c>
      <c r="N7" s="13">
        <f>'C завтраками| Bed and breakfast'!N7</f>
        <v>8400</v>
      </c>
      <c r="O7" s="13">
        <f>'C завтраками| Bed and breakfast'!O7</f>
        <v>8000</v>
      </c>
      <c r="P7" s="13">
        <f>'C завтраками| Bed and breakfast'!P7</f>
        <v>11400</v>
      </c>
      <c r="Q7" s="13">
        <f>'C завтраками| Bed and breakfast'!Q7</f>
        <v>12000</v>
      </c>
      <c r="R7" s="13">
        <f>'C завтраками| Bed and breakfast'!R7</f>
        <v>13300</v>
      </c>
      <c r="S7" s="13">
        <f>'C завтраками| Bed and breakfast'!S7</f>
        <v>9900</v>
      </c>
      <c r="T7" s="13">
        <f>'C завтраками| Bed and breakfast'!T7</f>
        <v>10900</v>
      </c>
      <c r="U7" s="13">
        <f>'C завтраками| Bed and breakfast'!U7</f>
        <v>11400</v>
      </c>
      <c r="V7" s="13">
        <f>'C завтраками| Bed and breakfast'!V7</f>
        <v>10900</v>
      </c>
      <c r="W7" s="13">
        <f>'C завтраками| Bed and breakfast'!W7</f>
        <v>12000</v>
      </c>
      <c r="X7" s="13">
        <f>'C завтраками| Bed and breakfast'!X7</f>
        <v>12000</v>
      </c>
      <c r="Y7" s="13">
        <f>'C завтраками| Bed and breakfast'!Y7</f>
        <v>10900</v>
      </c>
      <c r="Z7" s="13">
        <f>'C завтраками| Bed and breakfast'!Z7</f>
        <v>11400</v>
      </c>
      <c r="AA7" s="13">
        <f>'C завтраками| Bed and breakfast'!AA7</f>
        <v>11400</v>
      </c>
      <c r="AB7" s="13">
        <f>'C завтраками| Bed and breakfast'!AB7</f>
        <v>12000</v>
      </c>
      <c r="AC7" s="13">
        <f>'C завтраками| Bed and breakfast'!AC7</f>
        <v>12000</v>
      </c>
      <c r="AD7" s="13">
        <f>'C завтраками| Bed and breakfast'!AD7</f>
        <v>12400</v>
      </c>
      <c r="AE7" s="13">
        <f>'C завтраками| Bed and breakfast'!AE7</f>
        <v>12000</v>
      </c>
      <c r="AF7" s="13">
        <f>'C завтраками| Bed and breakfast'!AF7</f>
        <v>9900</v>
      </c>
      <c r="AG7" s="13">
        <f>'C завтраками| Bed and breakfast'!AG7</f>
        <v>11400</v>
      </c>
      <c r="AH7" s="13">
        <f>'C завтраками| Bed and breakfast'!AH7</f>
        <v>9400</v>
      </c>
      <c r="AI7" s="13">
        <f>'C завтраками| Bed and breakfast'!AI7</f>
        <v>8500</v>
      </c>
      <c r="AJ7" s="13">
        <f>'C завтраками| Bed and breakfast'!AJ7</f>
        <v>9400</v>
      </c>
      <c r="AK7" s="13">
        <f>'C завтраками| Bed and breakfast'!AK7</f>
        <v>9700</v>
      </c>
      <c r="AL7" s="13">
        <f>'C завтраками| Bed and breakfast'!AL7</f>
        <v>9400</v>
      </c>
      <c r="AM7" s="13">
        <f>'C завтраками| Bed and breakfast'!AM7</f>
        <v>8000</v>
      </c>
    </row>
    <row r="8" spans="1:39" s="10" customFormat="1" ht="12" customHeight="1" x14ac:dyDescent="0.2">
      <c r="A8" s="4">
        <v>2</v>
      </c>
      <c r="B8" s="13">
        <f>'C завтраками| Bed and breakfast'!B8</f>
        <v>8500</v>
      </c>
      <c r="C8" s="13">
        <f>'C завтраками| Bed and breakfast'!C8</f>
        <v>10900</v>
      </c>
      <c r="D8" s="13">
        <f>'C завтраками| Bed and breakfast'!D8</f>
        <v>10900</v>
      </c>
      <c r="E8" s="13">
        <f>'C завтраками| Bed and breakfast'!E8</f>
        <v>9000</v>
      </c>
      <c r="F8" s="13">
        <f>'C завтраками| Bed and breakfast'!F8</f>
        <v>9500</v>
      </c>
      <c r="G8" s="13">
        <f>'C завтраками| Bed and breakfast'!G8</f>
        <v>8500</v>
      </c>
      <c r="H8" s="13">
        <f>'C завтраками| Bed and breakfast'!H8</f>
        <v>9000</v>
      </c>
      <c r="I8" s="13">
        <f>'C завтраками| Bed and breakfast'!I8</f>
        <v>11400</v>
      </c>
      <c r="J8" s="13">
        <f>'C завтраками| Bed and breakfast'!J8</f>
        <v>11400</v>
      </c>
      <c r="K8" s="13">
        <f>'C завтраками| Bed and breakfast'!K8</f>
        <v>11400</v>
      </c>
      <c r="L8" s="13">
        <f>'C завтраками| Bed and breakfast'!L8</f>
        <v>9200</v>
      </c>
      <c r="M8" s="13">
        <f>'C завтраками| Bed and breakfast'!M8</f>
        <v>10400</v>
      </c>
      <c r="N8" s="13">
        <f>'C завтраками| Bed and breakfast'!N8</f>
        <v>9900</v>
      </c>
      <c r="O8" s="13">
        <f>'C завтраками| Bed and breakfast'!O8</f>
        <v>9500</v>
      </c>
      <c r="P8" s="13">
        <f>'C завтраками| Bed and breakfast'!P8</f>
        <v>12900</v>
      </c>
      <c r="Q8" s="13">
        <f>'C завтраками| Bed and breakfast'!Q8</f>
        <v>13500</v>
      </c>
      <c r="R8" s="13">
        <f>'C завтраками| Bed and breakfast'!R8</f>
        <v>14800</v>
      </c>
      <c r="S8" s="13">
        <f>'C завтраками| Bed and breakfast'!S8</f>
        <v>11400</v>
      </c>
      <c r="T8" s="13">
        <f>'C завтраками| Bed and breakfast'!T8</f>
        <v>12400</v>
      </c>
      <c r="U8" s="13">
        <f>'C завтраками| Bed and breakfast'!U8</f>
        <v>12900</v>
      </c>
      <c r="V8" s="13">
        <f>'C завтраками| Bed and breakfast'!V8</f>
        <v>12400</v>
      </c>
      <c r="W8" s="13">
        <f>'C завтраками| Bed and breakfast'!W8</f>
        <v>13500</v>
      </c>
      <c r="X8" s="13">
        <f>'C завтраками| Bed and breakfast'!X8</f>
        <v>13500</v>
      </c>
      <c r="Y8" s="13">
        <f>'C завтраками| Bed and breakfast'!Y8</f>
        <v>12400</v>
      </c>
      <c r="Z8" s="13">
        <f>'C завтраками| Bed and breakfast'!Z8</f>
        <v>12900</v>
      </c>
      <c r="AA8" s="13">
        <f>'C завтраками| Bed and breakfast'!AA8</f>
        <v>12900</v>
      </c>
      <c r="AB8" s="13">
        <f>'C завтраками| Bed and breakfast'!AB8</f>
        <v>13500</v>
      </c>
      <c r="AC8" s="13">
        <f>'C завтраками| Bed and breakfast'!AC8</f>
        <v>13500</v>
      </c>
      <c r="AD8" s="13">
        <f>'C завтраками| Bed and breakfast'!AD8</f>
        <v>13900</v>
      </c>
      <c r="AE8" s="13">
        <f>'C завтраками| Bed and breakfast'!AE8</f>
        <v>13500</v>
      </c>
      <c r="AF8" s="13">
        <f>'C завтраками| Bed and breakfast'!AF8</f>
        <v>11400</v>
      </c>
      <c r="AG8" s="13">
        <f>'C завтраками| Bed and breakfast'!AG8</f>
        <v>12900</v>
      </c>
      <c r="AH8" s="13">
        <f>'C завтраками| Bed and breakfast'!AH8</f>
        <v>10900</v>
      </c>
      <c r="AI8" s="13">
        <f>'C завтраками| Bed and breakfast'!AI8</f>
        <v>10000</v>
      </c>
      <c r="AJ8" s="13">
        <f>'C завтраками| Bed and breakfast'!AJ8</f>
        <v>10900</v>
      </c>
      <c r="AK8" s="13">
        <f>'C завтраками| Bed and breakfast'!AK8</f>
        <v>11200</v>
      </c>
      <c r="AL8" s="13">
        <f>'C завтраками| Bed and breakfast'!AL8</f>
        <v>10900</v>
      </c>
      <c r="AM8" s="13">
        <f>'C завтраками| Bed and breakfast'!AM8</f>
        <v>9500</v>
      </c>
    </row>
    <row r="9" spans="1:39"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s="10" customFormat="1" ht="12" customHeight="1" x14ac:dyDescent="0.2">
      <c r="A10" s="4">
        <v>1</v>
      </c>
      <c r="B10" s="13">
        <f>'C завтраками| Bed and breakfast'!B10</f>
        <v>9000</v>
      </c>
      <c r="C10" s="13">
        <f>'C завтраками| Bed and breakfast'!C10</f>
        <v>11400</v>
      </c>
      <c r="D10" s="13">
        <f>'C завтраками| Bed and breakfast'!D10</f>
        <v>11400</v>
      </c>
      <c r="E10" s="13">
        <f>'C завтраками| Bed and breakfast'!E10</f>
        <v>9500</v>
      </c>
      <c r="F10" s="13">
        <f>'C завтраками| Bed and breakfast'!F10</f>
        <v>10000</v>
      </c>
      <c r="G10" s="13">
        <f>'C завтраками| Bed and breakfast'!G10</f>
        <v>9000</v>
      </c>
      <c r="H10" s="13">
        <f>'C завтраками| Bed and breakfast'!H10</f>
        <v>9500</v>
      </c>
      <c r="I10" s="13">
        <f>'C завтраками| Bed and breakfast'!I10</f>
        <v>11900</v>
      </c>
      <c r="J10" s="13">
        <f>'C завтраками| Bed and breakfast'!J10</f>
        <v>11900</v>
      </c>
      <c r="K10" s="13">
        <f>'C завтраками| Bed and breakfast'!K10</f>
        <v>11900</v>
      </c>
      <c r="L10" s="13">
        <f>'C завтраками| Bed and breakfast'!L10</f>
        <v>9700</v>
      </c>
      <c r="M10" s="13">
        <f>'C завтраками| Bed and breakfast'!M10</f>
        <v>10900</v>
      </c>
      <c r="N10" s="13">
        <f>'C завтраками| Bed and breakfast'!N10</f>
        <v>10400</v>
      </c>
      <c r="O10" s="13">
        <f>'C завтраками| Bed and breakfast'!O10</f>
        <v>10000</v>
      </c>
      <c r="P10" s="13">
        <f>'C завтраками| Bed and breakfast'!P10</f>
        <v>13400</v>
      </c>
      <c r="Q10" s="13">
        <f>'C завтраками| Bed and breakfast'!Q10</f>
        <v>14000</v>
      </c>
      <c r="R10" s="13">
        <f>'C завтраками| Bed and breakfast'!R10</f>
        <v>15300</v>
      </c>
      <c r="S10" s="13">
        <f>'C завтраками| Bed and breakfast'!S10</f>
        <v>11900</v>
      </c>
      <c r="T10" s="13">
        <f>'C завтраками| Bed and breakfast'!T10</f>
        <v>12900</v>
      </c>
      <c r="U10" s="13">
        <f>'C завтраками| Bed and breakfast'!U10</f>
        <v>13400</v>
      </c>
      <c r="V10" s="13">
        <f>'C завтраками| Bed and breakfast'!V10</f>
        <v>12900</v>
      </c>
      <c r="W10" s="13">
        <f>'C завтраками| Bed and breakfast'!W10</f>
        <v>14000</v>
      </c>
      <c r="X10" s="13">
        <f>'C завтраками| Bed and breakfast'!X10</f>
        <v>14000</v>
      </c>
      <c r="Y10" s="13">
        <f>'C завтраками| Bed and breakfast'!Y10</f>
        <v>12900</v>
      </c>
      <c r="Z10" s="13">
        <f>'C завтраками| Bed and breakfast'!Z10</f>
        <v>13400</v>
      </c>
      <c r="AA10" s="13">
        <f>'C завтраками| Bed and breakfast'!AA10</f>
        <v>13400</v>
      </c>
      <c r="AB10" s="13">
        <f>'C завтраками| Bed and breakfast'!AB10</f>
        <v>14000</v>
      </c>
      <c r="AC10" s="13">
        <f>'C завтраками| Bed and breakfast'!AC10</f>
        <v>14000</v>
      </c>
      <c r="AD10" s="13">
        <f>'C завтраками| Bed and breakfast'!AD10</f>
        <v>14400</v>
      </c>
      <c r="AE10" s="13">
        <f>'C завтраками| Bed and breakfast'!AE10</f>
        <v>14000</v>
      </c>
      <c r="AF10" s="13">
        <f>'C завтраками| Bed and breakfast'!AF10</f>
        <v>11900</v>
      </c>
      <c r="AG10" s="13">
        <f>'C завтраками| Bed and breakfast'!AG10</f>
        <v>13400</v>
      </c>
      <c r="AH10" s="13">
        <f>'C завтраками| Bed and breakfast'!AH10</f>
        <v>11400</v>
      </c>
      <c r="AI10" s="13">
        <f>'C завтраками| Bed and breakfast'!AI10</f>
        <v>10000</v>
      </c>
      <c r="AJ10" s="13">
        <f>'C завтраками| Bed and breakfast'!AJ10</f>
        <v>10900</v>
      </c>
      <c r="AK10" s="13">
        <f>'C завтраками| Bed and breakfast'!AK10</f>
        <v>11200</v>
      </c>
      <c r="AL10" s="13">
        <f>'C завтраками| Bed and breakfast'!AL10</f>
        <v>10900</v>
      </c>
      <c r="AM10" s="13">
        <f>'C завтраками| Bed and breakfast'!AM10</f>
        <v>9500</v>
      </c>
    </row>
    <row r="11" spans="1:39" s="10" customFormat="1" ht="12" customHeight="1" x14ac:dyDescent="0.2">
      <c r="A11" s="4">
        <v>2</v>
      </c>
      <c r="B11" s="13">
        <f>'C завтраками| Bed and breakfast'!B11</f>
        <v>10500</v>
      </c>
      <c r="C11" s="13">
        <f>'C завтраками| Bed and breakfast'!C11</f>
        <v>12900</v>
      </c>
      <c r="D11" s="13">
        <f>'C завтраками| Bed and breakfast'!D11</f>
        <v>12900</v>
      </c>
      <c r="E11" s="13">
        <f>'C завтраками| Bed and breakfast'!E11</f>
        <v>11000</v>
      </c>
      <c r="F11" s="13">
        <f>'C завтраками| Bed and breakfast'!F11</f>
        <v>11500</v>
      </c>
      <c r="G11" s="13">
        <f>'C завтраками| Bed and breakfast'!G11</f>
        <v>10500</v>
      </c>
      <c r="H11" s="13">
        <f>'C завтраками| Bed and breakfast'!H11</f>
        <v>11000</v>
      </c>
      <c r="I11" s="13">
        <f>'C завтраками| Bed and breakfast'!I11</f>
        <v>13400</v>
      </c>
      <c r="J11" s="13">
        <f>'C завтраками| Bed and breakfast'!J11</f>
        <v>13400</v>
      </c>
      <c r="K11" s="13">
        <f>'C завтраками| Bed and breakfast'!K11</f>
        <v>13400</v>
      </c>
      <c r="L11" s="13">
        <f>'C завтраками| Bed and breakfast'!L11</f>
        <v>11200</v>
      </c>
      <c r="M11" s="13">
        <f>'C завтраками| Bed and breakfast'!M11</f>
        <v>12400</v>
      </c>
      <c r="N11" s="13">
        <f>'C завтраками| Bed and breakfast'!N11</f>
        <v>11900</v>
      </c>
      <c r="O11" s="13">
        <f>'C завтраками| Bed and breakfast'!O11</f>
        <v>11500</v>
      </c>
      <c r="P11" s="13">
        <f>'C завтраками| Bed and breakfast'!P11</f>
        <v>14900</v>
      </c>
      <c r="Q11" s="13">
        <f>'C завтраками| Bed and breakfast'!Q11</f>
        <v>15500</v>
      </c>
      <c r="R11" s="13">
        <f>'C завтраками| Bed and breakfast'!R11</f>
        <v>16800</v>
      </c>
      <c r="S11" s="13">
        <f>'C завтраками| Bed and breakfast'!S11</f>
        <v>13400</v>
      </c>
      <c r="T11" s="13">
        <f>'C завтраками| Bed and breakfast'!T11</f>
        <v>14400</v>
      </c>
      <c r="U11" s="13">
        <f>'C завтраками| Bed and breakfast'!U11</f>
        <v>14900</v>
      </c>
      <c r="V11" s="13">
        <f>'C завтраками| Bed and breakfast'!V11</f>
        <v>14400</v>
      </c>
      <c r="W11" s="13">
        <f>'C завтраками| Bed and breakfast'!W11</f>
        <v>15500</v>
      </c>
      <c r="X11" s="13">
        <f>'C завтраками| Bed and breakfast'!X11</f>
        <v>15500</v>
      </c>
      <c r="Y11" s="13">
        <f>'C завтраками| Bed and breakfast'!Y11</f>
        <v>14400</v>
      </c>
      <c r="Z11" s="13">
        <f>'C завтраками| Bed and breakfast'!Z11</f>
        <v>14900</v>
      </c>
      <c r="AA11" s="13">
        <f>'C завтраками| Bed and breakfast'!AA11</f>
        <v>14900</v>
      </c>
      <c r="AB11" s="13">
        <f>'C завтраками| Bed and breakfast'!AB11</f>
        <v>15500</v>
      </c>
      <c r="AC11" s="13">
        <f>'C завтраками| Bed and breakfast'!AC11</f>
        <v>15500</v>
      </c>
      <c r="AD11" s="13">
        <f>'C завтраками| Bed and breakfast'!AD11</f>
        <v>15900</v>
      </c>
      <c r="AE11" s="13">
        <f>'C завтраками| Bed and breakfast'!AE11</f>
        <v>15500</v>
      </c>
      <c r="AF11" s="13">
        <f>'C завтраками| Bed and breakfast'!AF11</f>
        <v>13400</v>
      </c>
      <c r="AG11" s="13">
        <f>'C завтраками| Bed and breakfast'!AG11</f>
        <v>14900</v>
      </c>
      <c r="AH11" s="13">
        <f>'C завтраками| Bed and breakfast'!AH11</f>
        <v>12900</v>
      </c>
      <c r="AI11" s="13">
        <f>'C завтраками| Bed and breakfast'!AI11</f>
        <v>11500</v>
      </c>
      <c r="AJ11" s="13">
        <f>'C завтраками| Bed and breakfast'!AJ11</f>
        <v>12400</v>
      </c>
      <c r="AK11" s="13">
        <f>'C завтраками| Bed and breakfast'!AK11</f>
        <v>12700</v>
      </c>
      <c r="AL11" s="13">
        <f>'C завтраками| Bed and breakfast'!AL11</f>
        <v>12400</v>
      </c>
      <c r="AM11" s="13">
        <f>'C завтраками| Bed and breakfast'!AM11</f>
        <v>11000</v>
      </c>
    </row>
    <row r="12" spans="1:39"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s="10" customFormat="1" ht="12" customHeight="1" x14ac:dyDescent="0.2">
      <c r="A13" s="4">
        <v>1</v>
      </c>
      <c r="B13" s="13">
        <f>'C завтраками| Bed and breakfast'!B13</f>
        <v>14500</v>
      </c>
      <c r="C13" s="13">
        <f>'C завтраками| Bed and breakfast'!C13</f>
        <v>16900</v>
      </c>
      <c r="D13" s="13">
        <f>'C завтраками| Bed and breakfast'!D13</f>
        <v>16900</v>
      </c>
      <c r="E13" s="13">
        <f>'C завтраками| Bed and breakfast'!E13</f>
        <v>15000</v>
      </c>
      <c r="F13" s="13">
        <f>'C завтраками| Bed and breakfast'!F13</f>
        <v>15500</v>
      </c>
      <c r="G13" s="13">
        <f>'C завтраками| Bed and breakfast'!G13</f>
        <v>14500</v>
      </c>
      <c r="H13" s="13">
        <f>'C завтраками| Bed and breakfast'!H13</f>
        <v>15000</v>
      </c>
      <c r="I13" s="13">
        <f>'C завтраками| Bed and breakfast'!I13</f>
        <v>17400</v>
      </c>
      <c r="J13" s="13">
        <f>'C завтраками| Bed and breakfast'!J13</f>
        <v>17400</v>
      </c>
      <c r="K13" s="13">
        <f>'C завтраками| Bed and breakfast'!K13</f>
        <v>17400</v>
      </c>
      <c r="L13" s="13">
        <f>'C завтраками| Bed and breakfast'!L13</f>
        <v>15200</v>
      </c>
      <c r="M13" s="13">
        <f>'C завтраками| Bed and breakfast'!M13</f>
        <v>16400</v>
      </c>
      <c r="N13" s="13">
        <f>'C завтраками| Bed and breakfast'!N13</f>
        <v>15900</v>
      </c>
      <c r="O13" s="13">
        <f>'C завтраками| Bed and breakfast'!O13</f>
        <v>15500</v>
      </c>
      <c r="P13" s="13">
        <f>'C завтраками| Bed and breakfast'!P13</f>
        <v>18900</v>
      </c>
      <c r="Q13" s="13">
        <f>'C завтраками| Bed and breakfast'!Q13</f>
        <v>19500</v>
      </c>
      <c r="R13" s="13">
        <f>'C завтраками| Bed and breakfast'!R13</f>
        <v>20800</v>
      </c>
      <c r="S13" s="13">
        <f>'C завтраками| Bed and breakfast'!S13</f>
        <v>17400</v>
      </c>
      <c r="T13" s="13">
        <f>'C завтраками| Bed and breakfast'!T13</f>
        <v>18400</v>
      </c>
      <c r="U13" s="13">
        <f>'C завтраками| Bed and breakfast'!U13</f>
        <v>18900</v>
      </c>
      <c r="V13" s="13">
        <f>'C завтраками| Bed and breakfast'!V13</f>
        <v>18400</v>
      </c>
      <c r="W13" s="13">
        <f>'C завтраками| Bed and breakfast'!W13</f>
        <v>19500</v>
      </c>
      <c r="X13" s="13">
        <f>'C завтраками| Bed and breakfast'!X13</f>
        <v>19500</v>
      </c>
      <c r="Y13" s="13">
        <f>'C завтраками| Bed and breakfast'!Y13</f>
        <v>18400</v>
      </c>
      <c r="Z13" s="13">
        <f>'C завтраками| Bed and breakfast'!Z13</f>
        <v>18900</v>
      </c>
      <c r="AA13" s="13">
        <f>'C завтраками| Bed and breakfast'!AA13</f>
        <v>18900</v>
      </c>
      <c r="AB13" s="13">
        <f>'C завтраками| Bed and breakfast'!AB13</f>
        <v>19500</v>
      </c>
      <c r="AC13" s="13">
        <f>'C завтраками| Bed and breakfast'!AC13</f>
        <v>19500</v>
      </c>
      <c r="AD13" s="13">
        <f>'C завтраками| Bed and breakfast'!AD13</f>
        <v>19900</v>
      </c>
      <c r="AE13" s="13">
        <f>'C завтраками| Bed and breakfast'!AE13</f>
        <v>19500</v>
      </c>
      <c r="AF13" s="13">
        <f>'C завтраками| Bed and breakfast'!AF13</f>
        <v>17400</v>
      </c>
      <c r="AG13" s="13">
        <f>'C завтраками| Bed and breakfast'!AG13</f>
        <v>18900</v>
      </c>
      <c r="AH13" s="13">
        <f>'C завтраками| Bed and breakfast'!AH13</f>
        <v>16900</v>
      </c>
      <c r="AI13" s="13">
        <f>'C завтраками| Bed and breakfast'!AI13</f>
        <v>15000</v>
      </c>
      <c r="AJ13" s="13">
        <f>'C завтраками| Bed and breakfast'!AJ13</f>
        <v>15900</v>
      </c>
      <c r="AK13" s="13">
        <f>'C завтраками| Bed and breakfast'!AK13</f>
        <v>16200</v>
      </c>
      <c r="AL13" s="13">
        <f>'C завтраками| Bed and breakfast'!AL13</f>
        <v>15900</v>
      </c>
      <c r="AM13" s="13">
        <f>'C завтраками| Bed and breakfast'!AM13</f>
        <v>14500</v>
      </c>
    </row>
    <row r="14" spans="1:39" s="10" customFormat="1" ht="12" customHeight="1" x14ac:dyDescent="0.2">
      <c r="A14" s="4">
        <v>2</v>
      </c>
      <c r="B14" s="13">
        <f>'C завтраками| Bed and breakfast'!B14</f>
        <v>16000</v>
      </c>
      <c r="C14" s="13">
        <f>'C завтраками| Bed and breakfast'!C14</f>
        <v>18400</v>
      </c>
      <c r="D14" s="13">
        <f>'C завтраками| Bed and breakfast'!D14</f>
        <v>18400</v>
      </c>
      <c r="E14" s="13">
        <f>'C завтраками| Bed and breakfast'!E14</f>
        <v>16500</v>
      </c>
      <c r="F14" s="13">
        <f>'C завтраками| Bed and breakfast'!F14</f>
        <v>17000</v>
      </c>
      <c r="G14" s="13">
        <f>'C завтраками| Bed and breakfast'!G14</f>
        <v>16000</v>
      </c>
      <c r="H14" s="13">
        <f>'C завтраками| Bed and breakfast'!H14</f>
        <v>16500</v>
      </c>
      <c r="I14" s="13">
        <f>'C завтраками| Bed and breakfast'!I14</f>
        <v>18900</v>
      </c>
      <c r="J14" s="13">
        <f>'C завтраками| Bed and breakfast'!J14</f>
        <v>18900</v>
      </c>
      <c r="K14" s="13">
        <f>'C завтраками| Bed and breakfast'!K14</f>
        <v>18900</v>
      </c>
      <c r="L14" s="13">
        <f>'C завтраками| Bed and breakfast'!L14</f>
        <v>16700</v>
      </c>
      <c r="M14" s="13">
        <f>'C завтраками| Bed and breakfast'!M14</f>
        <v>17900</v>
      </c>
      <c r="N14" s="13">
        <f>'C завтраками| Bed and breakfast'!N14</f>
        <v>17400</v>
      </c>
      <c r="O14" s="13">
        <f>'C завтраками| Bed and breakfast'!O14</f>
        <v>17000</v>
      </c>
      <c r="P14" s="13">
        <f>'C завтраками| Bed and breakfast'!P14</f>
        <v>20400</v>
      </c>
      <c r="Q14" s="13">
        <f>'C завтраками| Bed and breakfast'!Q14</f>
        <v>21000</v>
      </c>
      <c r="R14" s="13">
        <f>'C завтраками| Bed and breakfast'!R14</f>
        <v>22300</v>
      </c>
      <c r="S14" s="13">
        <f>'C завтраками| Bed and breakfast'!S14</f>
        <v>18900</v>
      </c>
      <c r="T14" s="13">
        <f>'C завтраками| Bed and breakfast'!T14</f>
        <v>19900</v>
      </c>
      <c r="U14" s="13">
        <f>'C завтраками| Bed and breakfast'!U14</f>
        <v>20400</v>
      </c>
      <c r="V14" s="13">
        <f>'C завтраками| Bed and breakfast'!V14</f>
        <v>19900</v>
      </c>
      <c r="W14" s="13">
        <f>'C завтраками| Bed and breakfast'!W14</f>
        <v>21000</v>
      </c>
      <c r="X14" s="13">
        <f>'C завтраками| Bed and breakfast'!X14</f>
        <v>21000</v>
      </c>
      <c r="Y14" s="13">
        <f>'C завтраками| Bed and breakfast'!Y14</f>
        <v>19900</v>
      </c>
      <c r="Z14" s="13">
        <f>'C завтраками| Bed and breakfast'!Z14</f>
        <v>20400</v>
      </c>
      <c r="AA14" s="13">
        <f>'C завтраками| Bed and breakfast'!AA14</f>
        <v>20400</v>
      </c>
      <c r="AB14" s="13">
        <f>'C завтраками| Bed and breakfast'!AB14</f>
        <v>21000</v>
      </c>
      <c r="AC14" s="13">
        <f>'C завтраками| Bed and breakfast'!AC14</f>
        <v>21000</v>
      </c>
      <c r="AD14" s="13">
        <f>'C завтраками| Bed and breakfast'!AD14</f>
        <v>21400</v>
      </c>
      <c r="AE14" s="13">
        <f>'C завтраками| Bed and breakfast'!AE14</f>
        <v>21000</v>
      </c>
      <c r="AF14" s="13">
        <f>'C завтраками| Bed and breakfast'!AF14</f>
        <v>18900</v>
      </c>
      <c r="AG14" s="13">
        <f>'C завтраками| Bed and breakfast'!AG14</f>
        <v>20400</v>
      </c>
      <c r="AH14" s="13">
        <f>'C завтраками| Bed and breakfast'!AH14</f>
        <v>18400</v>
      </c>
      <c r="AI14" s="13">
        <f>'C завтраками| Bed and breakfast'!AI14</f>
        <v>16500</v>
      </c>
      <c r="AJ14" s="13">
        <f>'C завтраками| Bed and breakfast'!AJ14</f>
        <v>17400</v>
      </c>
      <c r="AK14" s="13">
        <f>'C завтраками| Bed and breakfast'!AK14</f>
        <v>17700</v>
      </c>
      <c r="AL14" s="13">
        <f>'C завтраками| Bed and breakfast'!AL14</f>
        <v>17400</v>
      </c>
      <c r="AM14" s="13">
        <f>'C завтраками| Bed and breakfast'!AM14</f>
        <v>16000</v>
      </c>
    </row>
    <row r="15" spans="1:39"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s="10" customFormat="1" ht="12" customHeight="1" x14ac:dyDescent="0.2">
      <c r="A16" s="4">
        <v>1</v>
      </c>
      <c r="B16" s="13">
        <f>'C завтраками| Bed and breakfast'!B16</f>
        <v>16500</v>
      </c>
      <c r="C16" s="13">
        <f>'C завтраками| Bed and breakfast'!C16</f>
        <v>18900</v>
      </c>
      <c r="D16" s="13">
        <f>'C завтраками| Bed and breakfast'!D16</f>
        <v>18900</v>
      </c>
      <c r="E16" s="13">
        <f>'C завтраками| Bed and breakfast'!E16</f>
        <v>17000</v>
      </c>
      <c r="F16" s="13">
        <f>'C завтраками| Bed and breakfast'!F16</f>
        <v>17500</v>
      </c>
      <c r="G16" s="13">
        <f>'C завтраками| Bed and breakfast'!G16</f>
        <v>16500</v>
      </c>
      <c r="H16" s="13">
        <f>'C завтраками| Bed and breakfast'!H16</f>
        <v>17000</v>
      </c>
      <c r="I16" s="13">
        <f>'C завтраками| Bed and breakfast'!I16</f>
        <v>19400</v>
      </c>
      <c r="J16" s="13">
        <f>'C завтраками| Bed and breakfast'!J16</f>
        <v>19400</v>
      </c>
      <c r="K16" s="13">
        <f>'C завтраками| Bed and breakfast'!K16</f>
        <v>19400</v>
      </c>
      <c r="L16" s="13">
        <f>'C завтраками| Bed and breakfast'!L16</f>
        <v>17200</v>
      </c>
      <c r="M16" s="13">
        <f>'C завтраками| Bed and breakfast'!M16</f>
        <v>18400</v>
      </c>
      <c r="N16" s="13">
        <f>'C завтраками| Bed and breakfast'!N16</f>
        <v>17900</v>
      </c>
      <c r="O16" s="13">
        <f>'C завтраками| Bed and breakfast'!O16</f>
        <v>17500</v>
      </c>
      <c r="P16" s="13">
        <f>'C завтраками| Bed and breakfast'!P16</f>
        <v>20900</v>
      </c>
      <c r="Q16" s="13">
        <f>'C завтраками| Bed and breakfast'!Q16</f>
        <v>21500</v>
      </c>
      <c r="R16" s="13">
        <f>'C завтраками| Bed and breakfast'!R16</f>
        <v>22800</v>
      </c>
      <c r="S16" s="13">
        <f>'C завтраками| Bed and breakfast'!S16</f>
        <v>19400</v>
      </c>
      <c r="T16" s="13">
        <f>'C завтраками| Bed and breakfast'!T16</f>
        <v>20400</v>
      </c>
      <c r="U16" s="13">
        <f>'C завтраками| Bed and breakfast'!U16</f>
        <v>20900</v>
      </c>
      <c r="V16" s="13">
        <f>'C завтраками| Bed and breakfast'!V16</f>
        <v>20400</v>
      </c>
      <c r="W16" s="13">
        <f>'C завтраками| Bed and breakfast'!W16</f>
        <v>21500</v>
      </c>
      <c r="X16" s="13">
        <f>'C завтраками| Bed and breakfast'!X16</f>
        <v>21500</v>
      </c>
      <c r="Y16" s="13">
        <f>'C завтраками| Bed and breakfast'!Y16</f>
        <v>20400</v>
      </c>
      <c r="Z16" s="13">
        <f>'C завтраками| Bed and breakfast'!Z16</f>
        <v>20900</v>
      </c>
      <c r="AA16" s="13">
        <f>'C завтраками| Bed and breakfast'!AA16</f>
        <v>20900</v>
      </c>
      <c r="AB16" s="13">
        <f>'C завтраками| Bed and breakfast'!AB16</f>
        <v>21500</v>
      </c>
      <c r="AC16" s="13">
        <f>'C завтраками| Bed and breakfast'!AC16</f>
        <v>21500</v>
      </c>
      <c r="AD16" s="13">
        <f>'C завтраками| Bed and breakfast'!AD16</f>
        <v>21900</v>
      </c>
      <c r="AE16" s="13">
        <f>'C завтраками| Bed and breakfast'!AE16</f>
        <v>21500</v>
      </c>
      <c r="AF16" s="13">
        <f>'C завтраками| Bed and breakfast'!AF16</f>
        <v>19400</v>
      </c>
      <c r="AG16" s="13">
        <f>'C завтраками| Bed and breakfast'!AG16</f>
        <v>20900</v>
      </c>
      <c r="AH16" s="13">
        <f>'C завтраками| Bed and breakfast'!AH16</f>
        <v>18900</v>
      </c>
      <c r="AI16" s="13">
        <f>'C завтраками| Bed and breakfast'!AI16</f>
        <v>17000</v>
      </c>
      <c r="AJ16" s="13">
        <f>'C завтраками| Bed and breakfast'!AJ16</f>
        <v>17900</v>
      </c>
      <c r="AK16" s="13">
        <f>'C завтраками| Bed and breakfast'!AK16</f>
        <v>18200</v>
      </c>
      <c r="AL16" s="13">
        <f>'C завтраками| Bed and breakfast'!AL16</f>
        <v>17900</v>
      </c>
      <c r="AM16" s="13">
        <f>'C завтраками| Bed and breakfast'!AM16</f>
        <v>16500</v>
      </c>
    </row>
    <row r="17" spans="1:39" s="10" customFormat="1" ht="12" customHeight="1" x14ac:dyDescent="0.2">
      <c r="A17" s="278">
        <v>2</v>
      </c>
      <c r="B17" s="13">
        <f>'C завтраками| Bed and breakfast'!B17</f>
        <v>18000</v>
      </c>
      <c r="C17" s="13">
        <f>'C завтраками| Bed and breakfast'!C17</f>
        <v>20400</v>
      </c>
      <c r="D17" s="13">
        <f>'C завтраками| Bed and breakfast'!D17</f>
        <v>20400</v>
      </c>
      <c r="E17" s="13">
        <f>'C завтраками| Bed and breakfast'!E17</f>
        <v>18500</v>
      </c>
      <c r="F17" s="13">
        <f>'C завтраками| Bed and breakfast'!F17</f>
        <v>19000</v>
      </c>
      <c r="G17" s="13">
        <f>'C завтраками| Bed and breakfast'!G17</f>
        <v>18000</v>
      </c>
      <c r="H17" s="13">
        <f>'C завтраками| Bed and breakfast'!H17</f>
        <v>18500</v>
      </c>
      <c r="I17" s="13">
        <f>'C завтраками| Bed and breakfast'!I17</f>
        <v>20900</v>
      </c>
      <c r="J17" s="13">
        <f>'C завтраками| Bed and breakfast'!J17</f>
        <v>20900</v>
      </c>
      <c r="K17" s="13">
        <f>'C завтраками| Bed and breakfast'!K17</f>
        <v>20900</v>
      </c>
      <c r="L17" s="13">
        <f>'C завтраками| Bed and breakfast'!L17</f>
        <v>18700</v>
      </c>
      <c r="M17" s="13">
        <f>'C завтраками| Bed and breakfast'!M17</f>
        <v>19900</v>
      </c>
      <c r="N17" s="13">
        <f>'C завтраками| Bed and breakfast'!N17</f>
        <v>19400</v>
      </c>
      <c r="O17" s="13">
        <f>'C завтраками| Bed and breakfast'!O17</f>
        <v>19000</v>
      </c>
      <c r="P17" s="13">
        <f>'C завтраками| Bed and breakfast'!P17</f>
        <v>22400</v>
      </c>
      <c r="Q17" s="13">
        <f>'C завтраками| Bed and breakfast'!Q17</f>
        <v>23000</v>
      </c>
      <c r="R17" s="13">
        <f>'C завтраками| Bed and breakfast'!R17</f>
        <v>24300</v>
      </c>
      <c r="S17" s="13">
        <f>'C завтраками| Bed and breakfast'!S17</f>
        <v>20900</v>
      </c>
      <c r="T17" s="13">
        <f>'C завтраками| Bed and breakfast'!T17</f>
        <v>21900</v>
      </c>
      <c r="U17" s="13">
        <f>'C завтраками| Bed and breakfast'!U17</f>
        <v>22400</v>
      </c>
      <c r="V17" s="13">
        <f>'C завтраками| Bed and breakfast'!V17</f>
        <v>21900</v>
      </c>
      <c r="W17" s="13">
        <f>'C завтраками| Bed and breakfast'!W17</f>
        <v>23000</v>
      </c>
      <c r="X17" s="13">
        <f>'C завтраками| Bed and breakfast'!X17</f>
        <v>23000</v>
      </c>
      <c r="Y17" s="13">
        <f>'C завтраками| Bed and breakfast'!Y17</f>
        <v>21900</v>
      </c>
      <c r="Z17" s="13">
        <f>'C завтраками| Bed and breakfast'!Z17</f>
        <v>22400</v>
      </c>
      <c r="AA17" s="13">
        <f>'C завтраками| Bed and breakfast'!AA17</f>
        <v>22400</v>
      </c>
      <c r="AB17" s="13">
        <f>'C завтраками| Bed and breakfast'!AB17</f>
        <v>23000</v>
      </c>
      <c r="AC17" s="13">
        <f>'C завтраками| Bed and breakfast'!AC17</f>
        <v>23000</v>
      </c>
      <c r="AD17" s="13">
        <f>'C завтраками| Bed and breakfast'!AD17</f>
        <v>23400</v>
      </c>
      <c r="AE17" s="13">
        <f>'C завтраками| Bed and breakfast'!AE17</f>
        <v>23000</v>
      </c>
      <c r="AF17" s="13">
        <f>'C завтраками| Bed and breakfast'!AF17</f>
        <v>20900</v>
      </c>
      <c r="AG17" s="13">
        <f>'C завтраками| Bed and breakfast'!AG17</f>
        <v>22400</v>
      </c>
      <c r="AH17" s="13">
        <f>'C завтраками| Bed and breakfast'!AH17</f>
        <v>20400</v>
      </c>
      <c r="AI17" s="13">
        <f>'C завтраками| Bed and breakfast'!AI17</f>
        <v>18500</v>
      </c>
      <c r="AJ17" s="13">
        <f>'C завтраками| Bed and breakfast'!AJ17</f>
        <v>19400</v>
      </c>
      <c r="AK17" s="13">
        <f>'C завтраками| Bed and breakfast'!AK17</f>
        <v>19700</v>
      </c>
      <c r="AL17" s="13">
        <f>'C завтраками| Bed and breakfast'!AL17</f>
        <v>19400</v>
      </c>
      <c r="AM17" s="13">
        <f>'C завтраками| Bed and breakfast'!AM17</f>
        <v>18000</v>
      </c>
    </row>
    <row r="18" spans="1:39"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s="10" customFormat="1" ht="12" customHeight="1" x14ac:dyDescent="0.2">
      <c r="A19" s="4">
        <v>1</v>
      </c>
      <c r="B19" s="13">
        <f>'C завтраками| Bed and breakfast'!B19</f>
        <v>25000</v>
      </c>
      <c r="C19" s="13">
        <f>'C завтраками| Bed and breakfast'!C19</f>
        <v>27400</v>
      </c>
      <c r="D19" s="13">
        <f>'C завтраками| Bed and breakfast'!D19</f>
        <v>27400</v>
      </c>
      <c r="E19" s="13">
        <f>'C завтраками| Bed and breakfast'!E19</f>
        <v>25500</v>
      </c>
      <c r="F19" s="13">
        <f>'C завтраками| Bed and breakfast'!F19</f>
        <v>26000</v>
      </c>
      <c r="G19" s="13">
        <f>'C завтраками| Bed and breakfast'!G19</f>
        <v>25000</v>
      </c>
      <c r="H19" s="13">
        <f>'C завтраками| Bed and breakfast'!H19</f>
        <v>25500</v>
      </c>
      <c r="I19" s="13">
        <f>'C завтраками| Bed and breakfast'!I19</f>
        <v>27900</v>
      </c>
      <c r="J19" s="13">
        <f>'C завтраками| Bed and breakfast'!J19</f>
        <v>27900</v>
      </c>
      <c r="K19" s="13">
        <f>'C завтраками| Bed and breakfast'!K19</f>
        <v>27900</v>
      </c>
      <c r="L19" s="13">
        <f>'C завтраками| Bed and breakfast'!L19</f>
        <v>25700</v>
      </c>
      <c r="M19" s="13">
        <f>'C завтраками| Bed and breakfast'!M19</f>
        <v>26900</v>
      </c>
      <c r="N19" s="13">
        <f>'C завтраками| Bed and breakfast'!N19</f>
        <v>26400</v>
      </c>
      <c r="O19" s="13">
        <f>'C завтраками| Bed and breakfast'!O19</f>
        <v>26000</v>
      </c>
      <c r="P19" s="13">
        <f>'C завтраками| Bed and breakfast'!P19</f>
        <v>29400</v>
      </c>
      <c r="Q19" s="13">
        <f>'C завтраками| Bed and breakfast'!Q19</f>
        <v>30000</v>
      </c>
      <c r="R19" s="13">
        <f>'C завтраками| Bed and breakfast'!R19</f>
        <v>31300</v>
      </c>
      <c r="S19" s="13">
        <f>'C завтраками| Bed and breakfast'!S19</f>
        <v>27900</v>
      </c>
      <c r="T19" s="13">
        <f>'C завтраками| Bed and breakfast'!T19</f>
        <v>28900</v>
      </c>
      <c r="U19" s="13">
        <f>'C завтраками| Bed and breakfast'!U19</f>
        <v>29400</v>
      </c>
      <c r="V19" s="13">
        <f>'C завтраками| Bed and breakfast'!V19</f>
        <v>28900</v>
      </c>
      <c r="W19" s="13">
        <f>'C завтраками| Bed and breakfast'!W19</f>
        <v>30000</v>
      </c>
      <c r="X19" s="13">
        <f>'C завтраками| Bed and breakfast'!X19</f>
        <v>30000</v>
      </c>
      <c r="Y19" s="13">
        <f>'C завтраками| Bed and breakfast'!Y19</f>
        <v>28900</v>
      </c>
      <c r="Z19" s="13">
        <f>'C завтраками| Bed and breakfast'!Z19</f>
        <v>29400</v>
      </c>
      <c r="AA19" s="13">
        <f>'C завтраками| Bed and breakfast'!AA19</f>
        <v>29400</v>
      </c>
      <c r="AB19" s="13">
        <f>'C завтраками| Bed and breakfast'!AB19</f>
        <v>30000</v>
      </c>
      <c r="AC19" s="13">
        <f>'C завтраками| Bed and breakfast'!AC19</f>
        <v>30000</v>
      </c>
      <c r="AD19" s="13">
        <f>'C завтраками| Bed and breakfast'!AD19</f>
        <v>30400</v>
      </c>
      <c r="AE19" s="13">
        <f>'C завтраками| Bed and breakfast'!AE19</f>
        <v>30000</v>
      </c>
      <c r="AF19" s="13">
        <f>'C завтраками| Bed and breakfast'!AF19</f>
        <v>27900</v>
      </c>
      <c r="AG19" s="13">
        <f>'C завтраками| Bed and breakfast'!AG19</f>
        <v>29400</v>
      </c>
      <c r="AH19" s="13">
        <f>'C завтраками| Bed and breakfast'!AH19</f>
        <v>27400</v>
      </c>
      <c r="AI19" s="13">
        <f>'C завтраками| Bed and breakfast'!AI19</f>
        <v>23500</v>
      </c>
      <c r="AJ19" s="13">
        <f>'C завтраками| Bed and breakfast'!AJ19</f>
        <v>24400</v>
      </c>
      <c r="AK19" s="13">
        <f>'C завтраками| Bed and breakfast'!AK19</f>
        <v>24700</v>
      </c>
      <c r="AL19" s="13">
        <f>'C завтраками| Bed and breakfast'!AL19</f>
        <v>24400</v>
      </c>
      <c r="AM19" s="13">
        <f>'C завтраками| Bed and breakfast'!AM19</f>
        <v>23000</v>
      </c>
    </row>
    <row r="20" spans="1:39" s="10" customFormat="1" ht="12" customHeight="1" x14ac:dyDescent="0.2">
      <c r="A20" s="278">
        <v>2</v>
      </c>
      <c r="B20" s="13">
        <f>'C завтраками| Bed and breakfast'!B20</f>
        <v>25000</v>
      </c>
      <c r="C20" s="13">
        <f>'C завтраками| Bed and breakfast'!C20</f>
        <v>27400</v>
      </c>
      <c r="D20" s="13">
        <f>'C завтраками| Bed and breakfast'!D20</f>
        <v>27400</v>
      </c>
      <c r="E20" s="13">
        <f>'C завтраками| Bed and breakfast'!E20</f>
        <v>25500</v>
      </c>
      <c r="F20" s="13">
        <f>'C завтраками| Bed and breakfast'!F20</f>
        <v>26000</v>
      </c>
      <c r="G20" s="13">
        <f>'C завтраками| Bed and breakfast'!G20</f>
        <v>25000</v>
      </c>
      <c r="H20" s="13">
        <f>'C завтраками| Bed and breakfast'!H20</f>
        <v>25500</v>
      </c>
      <c r="I20" s="13">
        <f>'C завтраками| Bed and breakfast'!I20</f>
        <v>27900</v>
      </c>
      <c r="J20" s="13">
        <f>'C завтраками| Bed and breakfast'!J20</f>
        <v>27900</v>
      </c>
      <c r="K20" s="13">
        <f>'C завтраками| Bed and breakfast'!K20</f>
        <v>27900</v>
      </c>
      <c r="L20" s="13">
        <f>'C завтраками| Bed and breakfast'!L20</f>
        <v>25700</v>
      </c>
      <c r="M20" s="13">
        <f>'C завтраками| Bed and breakfast'!M20</f>
        <v>26900</v>
      </c>
      <c r="N20" s="13">
        <f>'C завтраками| Bed and breakfast'!N20</f>
        <v>26400</v>
      </c>
      <c r="O20" s="13">
        <f>'C завтраками| Bed and breakfast'!O20</f>
        <v>26000</v>
      </c>
      <c r="P20" s="13">
        <f>'C завтраками| Bed and breakfast'!P20</f>
        <v>29400</v>
      </c>
      <c r="Q20" s="13">
        <f>'C завтраками| Bed and breakfast'!Q20</f>
        <v>30000</v>
      </c>
      <c r="R20" s="13">
        <f>'C завтраками| Bed and breakfast'!R20</f>
        <v>31300</v>
      </c>
      <c r="S20" s="13">
        <f>'C завтраками| Bed and breakfast'!S20</f>
        <v>27900</v>
      </c>
      <c r="T20" s="13">
        <f>'C завтраками| Bed and breakfast'!T20</f>
        <v>28900</v>
      </c>
      <c r="U20" s="13">
        <f>'C завтраками| Bed and breakfast'!U20</f>
        <v>29400</v>
      </c>
      <c r="V20" s="13">
        <f>'C завтраками| Bed and breakfast'!V20</f>
        <v>28900</v>
      </c>
      <c r="W20" s="13">
        <f>'C завтраками| Bed and breakfast'!W20</f>
        <v>30000</v>
      </c>
      <c r="X20" s="13">
        <f>'C завтраками| Bed and breakfast'!X20</f>
        <v>30000</v>
      </c>
      <c r="Y20" s="13">
        <f>'C завтраками| Bed and breakfast'!Y20</f>
        <v>28900</v>
      </c>
      <c r="Z20" s="13">
        <f>'C завтраками| Bed and breakfast'!Z20</f>
        <v>29400</v>
      </c>
      <c r="AA20" s="13">
        <f>'C завтраками| Bed and breakfast'!AA20</f>
        <v>29400</v>
      </c>
      <c r="AB20" s="13">
        <f>'C завтраками| Bed and breakfast'!AB20</f>
        <v>30000</v>
      </c>
      <c r="AC20" s="13">
        <f>'C завтраками| Bed and breakfast'!AC20</f>
        <v>30000</v>
      </c>
      <c r="AD20" s="13">
        <f>'C завтраками| Bed and breakfast'!AD20</f>
        <v>30400</v>
      </c>
      <c r="AE20" s="13">
        <f>'C завтраками| Bed and breakfast'!AE20</f>
        <v>30000</v>
      </c>
      <c r="AF20" s="13">
        <f>'C завтраками| Bed and breakfast'!AF20</f>
        <v>27900</v>
      </c>
      <c r="AG20" s="13">
        <f>'C завтраками| Bed and breakfast'!AG20</f>
        <v>29400</v>
      </c>
      <c r="AH20" s="13">
        <f>'C завтраками| Bed and breakfast'!AH20</f>
        <v>27400</v>
      </c>
      <c r="AI20" s="13">
        <f>'C завтраками| Bed and breakfast'!AI20</f>
        <v>23500</v>
      </c>
      <c r="AJ20" s="13">
        <f>'C завтраками| Bed and breakfast'!AJ20</f>
        <v>24400</v>
      </c>
      <c r="AK20" s="13">
        <f>'C завтраками| Bed and breakfast'!AK20</f>
        <v>24700</v>
      </c>
      <c r="AL20" s="13">
        <f>'C завтраками| Bed and breakfast'!AL20</f>
        <v>24400</v>
      </c>
      <c r="AM20" s="13">
        <f>'C завтраками| Bed and breakfast'!AM20</f>
        <v>23000</v>
      </c>
    </row>
    <row r="21" spans="1:39" s="10" customFormat="1" ht="12" customHeight="1" x14ac:dyDescent="0.2">
      <c r="A21" s="278">
        <v>3</v>
      </c>
      <c r="B21" s="13">
        <f>'C завтраками| Bed and breakfast'!B21</f>
        <v>25000</v>
      </c>
      <c r="C21" s="13">
        <f>'C завтраками| Bed and breakfast'!C21</f>
        <v>27400</v>
      </c>
      <c r="D21" s="13">
        <f>'C завтраками| Bed and breakfast'!D21</f>
        <v>27400</v>
      </c>
      <c r="E21" s="13">
        <f>'C завтраками| Bed and breakfast'!E21</f>
        <v>25500</v>
      </c>
      <c r="F21" s="13">
        <f>'C завтраками| Bed and breakfast'!F21</f>
        <v>26000</v>
      </c>
      <c r="G21" s="13">
        <f>'C завтраками| Bed and breakfast'!G21</f>
        <v>25000</v>
      </c>
      <c r="H21" s="13">
        <f>'C завтраками| Bed and breakfast'!H21</f>
        <v>25500</v>
      </c>
      <c r="I21" s="13">
        <f>'C завтраками| Bed and breakfast'!I21</f>
        <v>27900</v>
      </c>
      <c r="J21" s="13">
        <f>'C завтраками| Bed and breakfast'!J21</f>
        <v>27900</v>
      </c>
      <c r="K21" s="13">
        <f>'C завтраками| Bed and breakfast'!K21</f>
        <v>27900</v>
      </c>
      <c r="L21" s="13">
        <f>'C завтраками| Bed and breakfast'!L21</f>
        <v>25700</v>
      </c>
      <c r="M21" s="13">
        <f>'C завтраками| Bed and breakfast'!M21</f>
        <v>26900</v>
      </c>
      <c r="N21" s="13">
        <f>'C завтраками| Bed and breakfast'!N21</f>
        <v>26400</v>
      </c>
      <c r="O21" s="13">
        <f>'C завтраками| Bed and breakfast'!O21</f>
        <v>26000</v>
      </c>
      <c r="P21" s="13">
        <f>'C завтраками| Bed and breakfast'!P21</f>
        <v>29400</v>
      </c>
      <c r="Q21" s="13">
        <f>'C завтраками| Bed and breakfast'!Q21</f>
        <v>30000</v>
      </c>
      <c r="R21" s="13">
        <f>'C завтраками| Bed and breakfast'!R21</f>
        <v>31300</v>
      </c>
      <c r="S21" s="13">
        <f>'C завтраками| Bed and breakfast'!S21</f>
        <v>27900</v>
      </c>
      <c r="T21" s="13">
        <f>'C завтраками| Bed and breakfast'!T21</f>
        <v>28900</v>
      </c>
      <c r="U21" s="13">
        <f>'C завтраками| Bed and breakfast'!U21</f>
        <v>29400</v>
      </c>
      <c r="V21" s="13">
        <f>'C завтраками| Bed and breakfast'!V21</f>
        <v>28900</v>
      </c>
      <c r="W21" s="13">
        <f>'C завтраками| Bed and breakfast'!W21</f>
        <v>30000</v>
      </c>
      <c r="X21" s="13">
        <f>'C завтраками| Bed and breakfast'!X21</f>
        <v>30000</v>
      </c>
      <c r="Y21" s="13">
        <f>'C завтраками| Bed and breakfast'!Y21</f>
        <v>28900</v>
      </c>
      <c r="Z21" s="13">
        <f>'C завтраками| Bed and breakfast'!Z21</f>
        <v>29400</v>
      </c>
      <c r="AA21" s="13">
        <f>'C завтраками| Bed and breakfast'!AA21</f>
        <v>29400</v>
      </c>
      <c r="AB21" s="13">
        <f>'C завтраками| Bed and breakfast'!AB21</f>
        <v>30000</v>
      </c>
      <c r="AC21" s="13">
        <f>'C завтраками| Bed and breakfast'!AC21</f>
        <v>30000</v>
      </c>
      <c r="AD21" s="13">
        <f>'C завтраками| Bed and breakfast'!AD21</f>
        <v>30400</v>
      </c>
      <c r="AE21" s="13">
        <f>'C завтраками| Bed and breakfast'!AE21</f>
        <v>30000</v>
      </c>
      <c r="AF21" s="13">
        <f>'C завтраками| Bed and breakfast'!AF21</f>
        <v>27900</v>
      </c>
      <c r="AG21" s="13">
        <f>'C завтраками| Bed and breakfast'!AG21</f>
        <v>29400</v>
      </c>
      <c r="AH21" s="13">
        <f>'C завтраками| Bed and breakfast'!AH21</f>
        <v>27400</v>
      </c>
      <c r="AI21" s="13">
        <f>'C завтраками| Bed and breakfast'!AI21</f>
        <v>23500</v>
      </c>
      <c r="AJ21" s="13">
        <f>'C завтраками| Bed and breakfast'!AJ21</f>
        <v>24400</v>
      </c>
      <c r="AK21" s="13">
        <f>'C завтраками| Bed and breakfast'!AK21</f>
        <v>24700</v>
      </c>
      <c r="AL21" s="13">
        <f>'C завтраками| Bed and breakfast'!AL21</f>
        <v>24400</v>
      </c>
      <c r="AM21" s="13">
        <f>'C завтраками| Bed and breakfast'!AM21</f>
        <v>23000</v>
      </c>
    </row>
    <row r="22" spans="1:39" s="10" customFormat="1" ht="12" customHeight="1" x14ac:dyDescent="0.2">
      <c r="A22" s="278">
        <v>4</v>
      </c>
      <c r="B22" s="13">
        <f>'C завтраками| Bed and breakfast'!B22</f>
        <v>25000</v>
      </c>
      <c r="C22" s="13">
        <f>'C завтраками| Bed and breakfast'!C22</f>
        <v>27400</v>
      </c>
      <c r="D22" s="13">
        <f>'C завтраками| Bed and breakfast'!D22</f>
        <v>27400</v>
      </c>
      <c r="E22" s="13">
        <f>'C завтраками| Bed and breakfast'!E22</f>
        <v>25500</v>
      </c>
      <c r="F22" s="13">
        <f>'C завтраками| Bed and breakfast'!F22</f>
        <v>26000</v>
      </c>
      <c r="G22" s="13">
        <f>'C завтраками| Bed and breakfast'!G22</f>
        <v>25000</v>
      </c>
      <c r="H22" s="13">
        <f>'C завтраками| Bed and breakfast'!H22</f>
        <v>25500</v>
      </c>
      <c r="I22" s="13">
        <f>'C завтраками| Bed and breakfast'!I22</f>
        <v>27900</v>
      </c>
      <c r="J22" s="13">
        <f>'C завтраками| Bed and breakfast'!J22</f>
        <v>27900</v>
      </c>
      <c r="K22" s="13">
        <f>'C завтраками| Bed and breakfast'!K22</f>
        <v>27900</v>
      </c>
      <c r="L22" s="13">
        <f>'C завтраками| Bed and breakfast'!L22</f>
        <v>25700</v>
      </c>
      <c r="M22" s="13">
        <f>'C завтраками| Bed and breakfast'!M22</f>
        <v>26900</v>
      </c>
      <c r="N22" s="13">
        <f>'C завтраками| Bed and breakfast'!N22</f>
        <v>26400</v>
      </c>
      <c r="O22" s="13">
        <f>'C завтраками| Bed and breakfast'!O22</f>
        <v>26000</v>
      </c>
      <c r="P22" s="13">
        <f>'C завтраками| Bed and breakfast'!P22</f>
        <v>29400</v>
      </c>
      <c r="Q22" s="13">
        <f>'C завтраками| Bed and breakfast'!Q22</f>
        <v>30000</v>
      </c>
      <c r="R22" s="13">
        <f>'C завтраками| Bed and breakfast'!R22</f>
        <v>31300</v>
      </c>
      <c r="S22" s="13">
        <f>'C завтраками| Bed and breakfast'!S22</f>
        <v>27900</v>
      </c>
      <c r="T22" s="13">
        <f>'C завтраками| Bed and breakfast'!T22</f>
        <v>28900</v>
      </c>
      <c r="U22" s="13">
        <f>'C завтраками| Bed and breakfast'!U22</f>
        <v>29400</v>
      </c>
      <c r="V22" s="13">
        <f>'C завтраками| Bed and breakfast'!V22</f>
        <v>28900</v>
      </c>
      <c r="W22" s="13">
        <f>'C завтраками| Bed and breakfast'!W22</f>
        <v>30000</v>
      </c>
      <c r="X22" s="13">
        <f>'C завтраками| Bed and breakfast'!X22</f>
        <v>30000</v>
      </c>
      <c r="Y22" s="13">
        <f>'C завтраками| Bed and breakfast'!Y22</f>
        <v>28900</v>
      </c>
      <c r="Z22" s="13">
        <f>'C завтраками| Bed and breakfast'!Z22</f>
        <v>29400</v>
      </c>
      <c r="AA22" s="13">
        <f>'C завтраками| Bed and breakfast'!AA22</f>
        <v>29400</v>
      </c>
      <c r="AB22" s="13">
        <f>'C завтраками| Bed and breakfast'!AB22</f>
        <v>30000</v>
      </c>
      <c r="AC22" s="13">
        <f>'C завтраками| Bed and breakfast'!AC22</f>
        <v>30000</v>
      </c>
      <c r="AD22" s="13">
        <f>'C завтраками| Bed and breakfast'!AD22</f>
        <v>30400</v>
      </c>
      <c r="AE22" s="13">
        <f>'C завтраками| Bed and breakfast'!AE22</f>
        <v>30000</v>
      </c>
      <c r="AF22" s="13">
        <f>'C завтраками| Bed and breakfast'!AF22</f>
        <v>27900</v>
      </c>
      <c r="AG22" s="13">
        <f>'C завтраками| Bed and breakfast'!AG22</f>
        <v>29400</v>
      </c>
      <c r="AH22" s="13">
        <f>'C завтраками| Bed and breakfast'!AH22</f>
        <v>27400</v>
      </c>
      <c r="AI22" s="13">
        <f>'C завтраками| Bed and breakfast'!AI22</f>
        <v>23500</v>
      </c>
      <c r="AJ22" s="13">
        <f>'C завтраками| Bed and breakfast'!AJ22</f>
        <v>24400</v>
      </c>
      <c r="AK22" s="13">
        <f>'C завтраками| Bed and breakfast'!AK22</f>
        <v>24700</v>
      </c>
      <c r="AL22" s="13">
        <f>'C завтраками| Bed and breakfast'!AL22</f>
        <v>24400</v>
      </c>
      <c r="AM22" s="13">
        <f>'C завтраками| Bed and breakfast'!AM22</f>
        <v>23000</v>
      </c>
    </row>
    <row r="23" spans="1:39"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5" spans="1:39" s="2" customFormat="1" ht="24.75" customHeight="1" x14ac:dyDescent="0.2">
      <c r="A25" s="11" t="s">
        <v>26</v>
      </c>
    </row>
    <row r="26" spans="1:39" x14ac:dyDescent="0.25">
      <c r="A26" s="259" t="s">
        <v>59</v>
      </c>
      <c r="B26" s="113">
        <f t="shared" ref="B26" si="0">B4</f>
        <v>45776</v>
      </c>
      <c r="C26" s="113">
        <f t="shared" ref="C26:AH26" si="1">C4</f>
        <v>45778</v>
      </c>
      <c r="D26" s="113">
        <f t="shared" si="1"/>
        <v>45780</v>
      </c>
      <c r="E26" s="113">
        <f t="shared" si="1"/>
        <v>45782</v>
      </c>
      <c r="F26" s="113">
        <f t="shared" si="1"/>
        <v>45785</v>
      </c>
      <c r="G26" s="113">
        <f t="shared" si="1"/>
        <v>45788</v>
      </c>
      <c r="H26" s="113">
        <f t="shared" si="1"/>
        <v>45804</v>
      </c>
      <c r="I26" s="113">
        <f t="shared" si="1"/>
        <v>45808</v>
      </c>
      <c r="J26" s="113">
        <f t="shared" si="1"/>
        <v>45810</v>
      </c>
      <c r="K26" s="113">
        <f t="shared" si="1"/>
        <v>45815</v>
      </c>
      <c r="L26" s="113">
        <f t="shared" si="1"/>
        <v>45817</v>
      </c>
      <c r="M26" s="113">
        <f t="shared" si="1"/>
        <v>45820</v>
      </c>
      <c r="N26" s="113">
        <f t="shared" si="1"/>
        <v>45823</v>
      </c>
      <c r="O26" s="113">
        <f t="shared" si="1"/>
        <v>45824</v>
      </c>
      <c r="P26" s="113">
        <f t="shared" si="1"/>
        <v>45837</v>
      </c>
      <c r="Q26" s="113">
        <f t="shared" si="1"/>
        <v>45839</v>
      </c>
      <c r="R26" s="113">
        <f t="shared" si="1"/>
        <v>45849</v>
      </c>
      <c r="S26" s="113">
        <f t="shared" si="1"/>
        <v>45852</v>
      </c>
      <c r="T26" s="113">
        <f t="shared" si="1"/>
        <v>45855</v>
      </c>
      <c r="U26" s="113">
        <f t="shared" si="1"/>
        <v>45856</v>
      </c>
      <c r="V26" s="113">
        <f t="shared" si="1"/>
        <v>45858</v>
      </c>
      <c r="W26" s="113">
        <f t="shared" si="1"/>
        <v>45863</v>
      </c>
      <c r="X26" s="113">
        <f t="shared" si="1"/>
        <v>45865</v>
      </c>
      <c r="Y26" s="113">
        <f t="shared" si="1"/>
        <v>45867</v>
      </c>
      <c r="Z26" s="113">
        <f t="shared" si="1"/>
        <v>45870</v>
      </c>
      <c r="AA26" s="113">
        <f t="shared" si="1"/>
        <v>45872</v>
      </c>
      <c r="AB26" s="113">
        <f t="shared" si="1"/>
        <v>45878</v>
      </c>
      <c r="AC26" s="113">
        <f t="shared" si="1"/>
        <v>45879</v>
      </c>
      <c r="AD26" s="113">
        <f t="shared" si="1"/>
        <v>45884</v>
      </c>
      <c r="AE26" s="113">
        <f t="shared" si="1"/>
        <v>45886</v>
      </c>
      <c r="AF26" s="113">
        <f t="shared" si="1"/>
        <v>45889</v>
      </c>
      <c r="AG26" s="113">
        <f t="shared" si="1"/>
        <v>45891</v>
      </c>
      <c r="AH26" s="113">
        <f t="shared" si="1"/>
        <v>45893</v>
      </c>
      <c r="AI26" s="113">
        <f t="shared" ref="AI26:AM26" si="2">AI4</f>
        <v>45901</v>
      </c>
      <c r="AJ26" s="113">
        <f t="shared" si="2"/>
        <v>45905</v>
      </c>
      <c r="AK26" s="113">
        <f t="shared" si="2"/>
        <v>45909</v>
      </c>
      <c r="AL26" s="113">
        <f t="shared" si="2"/>
        <v>45922</v>
      </c>
      <c r="AM26" s="113">
        <f t="shared" si="2"/>
        <v>45928</v>
      </c>
    </row>
    <row r="27" spans="1:39" ht="21.75" customHeight="1" x14ac:dyDescent="0.25">
      <c r="A27" s="259"/>
      <c r="B27" s="113">
        <f t="shared" ref="B27" si="3">B5</f>
        <v>45777</v>
      </c>
      <c r="C27" s="113">
        <f t="shared" ref="C27:AH27" si="4">C5</f>
        <v>45779</v>
      </c>
      <c r="D27" s="113">
        <f t="shared" si="4"/>
        <v>45780</v>
      </c>
      <c r="E27" s="113">
        <f t="shared" si="4"/>
        <v>45784</v>
      </c>
      <c r="F27" s="113">
        <f t="shared" si="4"/>
        <v>45787</v>
      </c>
      <c r="G27" s="113">
        <f t="shared" si="4"/>
        <v>45803</v>
      </c>
      <c r="H27" s="113">
        <f t="shared" si="4"/>
        <v>45807</v>
      </c>
      <c r="I27" s="113">
        <f t="shared" si="4"/>
        <v>45809</v>
      </c>
      <c r="J27" s="113">
        <f t="shared" si="4"/>
        <v>45814</v>
      </c>
      <c r="K27" s="113">
        <f t="shared" si="4"/>
        <v>45816</v>
      </c>
      <c r="L27" s="113">
        <f t="shared" si="4"/>
        <v>45819</v>
      </c>
      <c r="M27" s="113">
        <f t="shared" si="4"/>
        <v>45822</v>
      </c>
      <c r="N27" s="113">
        <f t="shared" si="4"/>
        <v>45823</v>
      </c>
      <c r="O27" s="113">
        <f t="shared" si="4"/>
        <v>45836</v>
      </c>
      <c r="P27" s="113">
        <f t="shared" si="4"/>
        <v>45838</v>
      </c>
      <c r="Q27" s="113">
        <f t="shared" si="4"/>
        <v>45848</v>
      </c>
      <c r="R27" s="113">
        <f t="shared" si="4"/>
        <v>45851</v>
      </c>
      <c r="S27" s="113">
        <f t="shared" si="4"/>
        <v>45854</v>
      </c>
      <c r="T27" s="113">
        <f t="shared" si="4"/>
        <v>45855</v>
      </c>
      <c r="U27" s="113">
        <f t="shared" si="4"/>
        <v>45857</v>
      </c>
      <c r="V27" s="113">
        <f t="shared" si="4"/>
        <v>45862</v>
      </c>
      <c r="W27" s="113">
        <f t="shared" si="4"/>
        <v>45864</v>
      </c>
      <c r="X27" s="113">
        <f t="shared" si="4"/>
        <v>45866</v>
      </c>
      <c r="Y27" s="113">
        <f t="shared" si="4"/>
        <v>45869</v>
      </c>
      <c r="Z27" s="113">
        <f t="shared" si="4"/>
        <v>45871</v>
      </c>
      <c r="AA27" s="113">
        <f t="shared" si="4"/>
        <v>45877</v>
      </c>
      <c r="AB27" s="113">
        <f t="shared" si="4"/>
        <v>45878</v>
      </c>
      <c r="AC27" s="113">
        <f t="shared" si="4"/>
        <v>45883</v>
      </c>
      <c r="AD27" s="113">
        <f t="shared" si="4"/>
        <v>45885</v>
      </c>
      <c r="AE27" s="113">
        <f t="shared" si="4"/>
        <v>45888</v>
      </c>
      <c r="AF27" s="113">
        <f t="shared" si="4"/>
        <v>45890</v>
      </c>
      <c r="AG27" s="113">
        <f t="shared" si="4"/>
        <v>45892</v>
      </c>
      <c r="AH27" s="113">
        <f t="shared" si="4"/>
        <v>45900</v>
      </c>
      <c r="AI27" s="113">
        <f t="shared" ref="AI27:AM27" si="5">AI5</f>
        <v>45904</v>
      </c>
      <c r="AJ27" s="113">
        <f t="shared" si="5"/>
        <v>45908</v>
      </c>
      <c r="AK27" s="113">
        <f t="shared" si="5"/>
        <v>45921</v>
      </c>
      <c r="AL27" s="113">
        <f t="shared" si="5"/>
        <v>45927</v>
      </c>
      <c r="AM27" s="113">
        <f t="shared" si="5"/>
        <v>45930</v>
      </c>
    </row>
    <row r="28" spans="1:39" s="10" customFormat="1" ht="12" customHeight="1" x14ac:dyDescent="0.2">
      <c r="A28" s="13" t="s">
        <v>220</v>
      </c>
    </row>
    <row r="29" spans="1:39" s="10" customFormat="1" ht="12" customHeight="1" x14ac:dyDescent="0.2">
      <c r="A29" s="4">
        <v>1</v>
      </c>
      <c r="B29" s="13">
        <f t="shared" ref="B29" si="6">B7*0.82</f>
        <v>5740</v>
      </c>
      <c r="C29" s="13">
        <f t="shared" ref="C29:AH29" si="7">C7*0.82</f>
        <v>7707.9999999999991</v>
      </c>
      <c r="D29" s="13">
        <f t="shared" si="7"/>
        <v>7707.9999999999991</v>
      </c>
      <c r="E29" s="13">
        <f t="shared" si="7"/>
        <v>6150</v>
      </c>
      <c r="F29" s="13">
        <f t="shared" si="7"/>
        <v>6560</v>
      </c>
      <c r="G29" s="13">
        <f t="shared" si="7"/>
        <v>5740</v>
      </c>
      <c r="H29" s="13">
        <f t="shared" si="7"/>
        <v>6150</v>
      </c>
      <c r="I29" s="13">
        <f t="shared" si="7"/>
        <v>8117.9999999999991</v>
      </c>
      <c r="J29" s="13">
        <f t="shared" si="7"/>
        <v>8117.9999999999991</v>
      </c>
      <c r="K29" s="13">
        <f t="shared" si="7"/>
        <v>8117.9999999999991</v>
      </c>
      <c r="L29" s="13">
        <f t="shared" si="7"/>
        <v>6314</v>
      </c>
      <c r="M29" s="13">
        <f t="shared" si="7"/>
        <v>7298</v>
      </c>
      <c r="N29" s="13">
        <f t="shared" si="7"/>
        <v>6888</v>
      </c>
      <c r="O29" s="13">
        <f t="shared" si="7"/>
        <v>6560</v>
      </c>
      <c r="P29" s="13">
        <f t="shared" si="7"/>
        <v>9348</v>
      </c>
      <c r="Q29" s="13">
        <f t="shared" si="7"/>
        <v>9840</v>
      </c>
      <c r="R29" s="13">
        <f t="shared" si="7"/>
        <v>10906</v>
      </c>
      <c r="S29" s="13">
        <f t="shared" si="7"/>
        <v>8117.9999999999991</v>
      </c>
      <c r="T29" s="13">
        <f t="shared" si="7"/>
        <v>8938</v>
      </c>
      <c r="U29" s="13">
        <f t="shared" si="7"/>
        <v>9348</v>
      </c>
      <c r="V29" s="13">
        <f t="shared" si="7"/>
        <v>8938</v>
      </c>
      <c r="W29" s="13">
        <f t="shared" si="7"/>
        <v>9840</v>
      </c>
      <c r="X29" s="13">
        <f t="shared" si="7"/>
        <v>9840</v>
      </c>
      <c r="Y29" s="13">
        <f t="shared" si="7"/>
        <v>8938</v>
      </c>
      <c r="Z29" s="13">
        <f t="shared" si="7"/>
        <v>9348</v>
      </c>
      <c r="AA29" s="13">
        <f t="shared" si="7"/>
        <v>9348</v>
      </c>
      <c r="AB29" s="13">
        <f t="shared" si="7"/>
        <v>9840</v>
      </c>
      <c r="AC29" s="13">
        <f t="shared" si="7"/>
        <v>9840</v>
      </c>
      <c r="AD29" s="13">
        <f t="shared" si="7"/>
        <v>10168</v>
      </c>
      <c r="AE29" s="13">
        <f t="shared" si="7"/>
        <v>9840</v>
      </c>
      <c r="AF29" s="13">
        <f t="shared" si="7"/>
        <v>8117.9999999999991</v>
      </c>
      <c r="AG29" s="13">
        <f t="shared" si="7"/>
        <v>9348</v>
      </c>
      <c r="AH29" s="13">
        <f t="shared" si="7"/>
        <v>7707.9999999999991</v>
      </c>
      <c r="AI29" s="13">
        <f t="shared" ref="AI29:AM29" si="8">AI7*0.82</f>
        <v>6970</v>
      </c>
      <c r="AJ29" s="13">
        <f t="shared" si="8"/>
        <v>7707.9999999999991</v>
      </c>
      <c r="AK29" s="13">
        <f t="shared" si="8"/>
        <v>7953.9999999999991</v>
      </c>
      <c r="AL29" s="13">
        <f t="shared" si="8"/>
        <v>7707.9999999999991</v>
      </c>
      <c r="AM29" s="13">
        <f t="shared" si="8"/>
        <v>6560</v>
      </c>
    </row>
    <row r="30" spans="1:39" s="10" customFormat="1" ht="12" customHeight="1" x14ac:dyDescent="0.2">
      <c r="A30" s="4">
        <v>2</v>
      </c>
      <c r="B30" s="13">
        <f t="shared" ref="B30" si="9">B8*0.82</f>
        <v>6970</v>
      </c>
      <c r="C30" s="13">
        <f t="shared" ref="C30:AH30" si="10">C8*0.82</f>
        <v>8938</v>
      </c>
      <c r="D30" s="13">
        <f t="shared" si="10"/>
        <v>8938</v>
      </c>
      <c r="E30" s="13">
        <f t="shared" si="10"/>
        <v>7380</v>
      </c>
      <c r="F30" s="13">
        <f t="shared" si="10"/>
        <v>7789.9999999999991</v>
      </c>
      <c r="G30" s="13">
        <f t="shared" si="10"/>
        <v>6970</v>
      </c>
      <c r="H30" s="13">
        <f t="shared" si="10"/>
        <v>7380</v>
      </c>
      <c r="I30" s="13">
        <f t="shared" si="10"/>
        <v>9348</v>
      </c>
      <c r="J30" s="13">
        <f t="shared" si="10"/>
        <v>9348</v>
      </c>
      <c r="K30" s="13">
        <f t="shared" si="10"/>
        <v>9348</v>
      </c>
      <c r="L30" s="13">
        <f t="shared" si="10"/>
        <v>7544</v>
      </c>
      <c r="M30" s="13">
        <f t="shared" si="10"/>
        <v>8528</v>
      </c>
      <c r="N30" s="13">
        <f t="shared" si="10"/>
        <v>8117.9999999999991</v>
      </c>
      <c r="O30" s="13">
        <f t="shared" si="10"/>
        <v>7789.9999999999991</v>
      </c>
      <c r="P30" s="13">
        <f t="shared" si="10"/>
        <v>10578</v>
      </c>
      <c r="Q30" s="13">
        <f t="shared" si="10"/>
        <v>11070</v>
      </c>
      <c r="R30" s="13">
        <f t="shared" si="10"/>
        <v>12136</v>
      </c>
      <c r="S30" s="13">
        <f t="shared" si="10"/>
        <v>9348</v>
      </c>
      <c r="T30" s="13">
        <f t="shared" si="10"/>
        <v>10168</v>
      </c>
      <c r="U30" s="13">
        <f t="shared" si="10"/>
        <v>10578</v>
      </c>
      <c r="V30" s="13">
        <f t="shared" si="10"/>
        <v>10168</v>
      </c>
      <c r="W30" s="13">
        <f t="shared" si="10"/>
        <v>11070</v>
      </c>
      <c r="X30" s="13">
        <f t="shared" si="10"/>
        <v>11070</v>
      </c>
      <c r="Y30" s="13">
        <f t="shared" si="10"/>
        <v>10168</v>
      </c>
      <c r="Z30" s="13">
        <f t="shared" si="10"/>
        <v>10578</v>
      </c>
      <c r="AA30" s="13">
        <f t="shared" si="10"/>
        <v>10578</v>
      </c>
      <c r="AB30" s="13">
        <f t="shared" si="10"/>
        <v>11070</v>
      </c>
      <c r="AC30" s="13">
        <f t="shared" si="10"/>
        <v>11070</v>
      </c>
      <c r="AD30" s="13">
        <f t="shared" si="10"/>
        <v>11398</v>
      </c>
      <c r="AE30" s="13">
        <f t="shared" si="10"/>
        <v>11070</v>
      </c>
      <c r="AF30" s="13">
        <f t="shared" si="10"/>
        <v>9348</v>
      </c>
      <c r="AG30" s="13">
        <f t="shared" si="10"/>
        <v>10578</v>
      </c>
      <c r="AH30" s="13">
        <f t="shared" si="10"/>
        <v>8938</v>
      </c>
      <c r="AI30" s="13">
        <f t="shared" ref="AI30:AM30" si="11">AI8*0.82</f>
        <v>8200</v>
      </c>
      <c r="AJ30" s="13">
        <f t="shared" si="11"/>
        <v>8938</v>
      </c>
      <c r="AK30" s="13">
        <f t="shared" si="11"/>
        <v>9184</v>
      </c>
      <c r="AL30" s="13">
        <f t="shared" si="11"/>
        <v>8938</v>
      </c>
      <c r="AM30" s="13">
        <f t="shared" si="11"/>
        <v>7789.9999999999991</v>
      </c>
    </row>
    <row r="31" spans="1:39"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s="10" customFormat="1" ht="12" customHeight="1" x14ac:dyDescent="0.2">
      <c r="A32" s="4">
        <v>1</v>
      </c>
      <c r="B32" s="13">
        <f t="shared" ref="B32" si="12">B10*0.82</f>
        <v>7380</v>
      </c>
      <c r="C32" s="13">
        <f t="shared" ref="C32:AH32" si="13">C10*0.82</f>
        <v>9348</v>
      </c>
      <c r="D32" s="13">
        <f t="shared" si="13"/>
        <v>9348</v>
      </c>
      <c r="E32" s="13">
        <f t="shared" si="13"/>
        <v>7789.9999999999991</v>
      </c>
      <c r="F32" s="13">
        <f t="shared" si="13"/>
        <v>8200</v>
      </c>
      <c r="G32" s="13">
        <f t="shared" si="13"/>
        <v>7380</v>
      </c>
      <c r="H32" s="13">
        <f t="shared" si="13"/>
        <v>7789.9999999999991</v>
      </c>
      <c r="I32" s="13">
        <f t="shared" si="13"/>
        <v>9758</v>
      </c>
      <c r="J32" s="13">
        <f t="shared" si="13"/>
        <v>9758</v>
      </c>
      <c r="K32" s="13">
        <f t="shared" si="13"/>
        <v>9758</v>
      </c>
      <c r="L32" s="13">
        <f t="shared" si="13"/>
        <v>7953.9999999999991</v>
      </c>
      <c r="M32" s="13">
        <f t="shared" si="13"/>
        <v>8938</v>
      </c>
      <c r="N32" s="13">
        <f t="shared" si="13"/>
        <v>8528</v>
      </c>
      <c r="O32" s="13">
        <f t="shared" si="13"/>
        <v>8200</v>
      </c>
      <c r="P32" s="13">
        <f t="shared" si="13"/>
        <v>10988</v>
      </c>
      <c r="Q32" s="13">
        <f t="shared" si="13"/>
        <v>11480</v>
      </c>
      <c r="R32" s="13">
        <f t="shared" si="13"/>
        <v>12546</v>
      </c>
      <c r="S32" s="13">
        <f t="shared" si="13"/>
        <v>9758</v>
      </c>
      <c r="T32" s="13">
        <f t="shared" si="13"/>
        <v>10578</v>
      </c>
      <c r="U32" s="13">
        <f t="shared" si="13"/>
        <v>10988</v>
      </c>
      <c r="V32" s="13">
        <f t="shared" si="13"/>
        <v>10578</v>
      </c>
      <c r="W32" s="13">
        <f t="shared" si="13"/>
        <v>11480</v>
      </c>
      <c r="X32" s="13">
        <f t="shared" si="13"/>
        <v>11480</v>
      </c>
      <c r="Y32" s="13">
        <f t="shared" si="13"/>
        <v>10578</v>
      </c>
      <c r="Z32" s="13">
        <f t="shared" si="13"/>
        <v>10988</v>
      </c>
      <c r="AA32" s="13">
        <f t="shared" si="13"/>
        <v>10988</v>
      </c>
      <c r="AB32" s="13">
        <f t="shared" si="13"/>
        <v>11480</v>
      </c>
      <c r="AC32" s="13">
        <f t="shared" si="13"/>
        <v>11480</v>
      </c>
      <c r="AD32" s="13">
        <f t="shared" si="13"/>
        <v>11808</v>
      </c>
      <c r="AE32" s="13">
        <f t="shared" si="13"/>
        <v>11480</v>
      </c>
      <c r="AF32" s="13">
        <f t="shared" si="13"/>
        <v>9758</v>
      </c>
      <c r="AG32" s="13">
        <f t="shared" si="13"/>
        <v>10988</v>
      </c>
      <c r="AH32" s="13">
        <f t="shared" si="13"/>
        <v>9348</v>
      </c>
      <c r="AI32" s="13">
        <f t="shared" ref="AI32:AM32" si="14">AI10*0.82</f>
        <v>8200</v>
      </c>
      <c r="AJ32" s="13">
        <f t="shared" si="14"/>
        <v>8938</v>
      </c>
      <c r="AK32" s="13">
        <f t="shared" si="14"/>
        <v>9184</v>
      </c>
      <c r="AL32" s="13">
        <f t="shared" si="14"/>
        <v>8938</v>
      </c>
      <c r="AM32" s="13">
        <f t="shared" si="14"/>
        <v>7789.9999999999991</v>
      </c>
    </row>
    <row r="33" spans="1:39" s="10" customFormat="1" ht="12" customHeight="1" x14ac:dyDescent="0.2">
      <c r="A33" s="4">
        <v>2</v>
      </c>
      <c r="B33" s="13">
        <f t="shared" ref="B33" si="15">B11*0.82</f>
        <v>8610</v>
      </c>
      <c r="C33" s="13">
        <f t="shared" ref="C33:AH33" si="16">C11*0.82</f>
        <v>10578</v>
      </c>
      <c r="D33" s="13">
        <f t="shared" si="16"/>
        <v>10578</v>
      </c>
      <c r="E33" s="13">
        <f t="shared" si="16"/>
        <v>9020</v>
      </c>
      <c r="F33" s="13">
        <f t="shared" si="16"/>
        <v>9430</v>
      </c>
      <c r="G33" s="13">
        <f t="shared" si="16"/>
        <v>8610</v>
      </c>
      <c r="H33" s="13">
        <f t="shared" si="16"/>
        <v>9020</v>
      </c>
      <c r="I33" s="13">
        <f t="shared" si="16"/>
        <v>10988</v>
      </c>
      <c r="J33" s="13">
        <f t="shared" si="16"/>
        <v>10988</v>
      </c>
      <c r="K33" s="13">
        <f t="shared" si="16"/>
        <v>10988</v>
      </c>
      <c r="L33" s="13">
        <f t="shared" si="16"/>
        <v>9184</v>
      </c>
      <c r="M33" s="13">
        <f t="shared" si="16"/>
        <v>10168</v>
      </c>
      <c r="N33" s="13">
        <f t="shared" si="16"/>
        <v>9758</v>
      </c>
      <c r="O33" s="13">
        <f t="shared" si="16"/>
        <v>9430</v>
      </c>
      <c r="P33" s="13">
        <f t="shared" si="16"/>
        <v>12218</v>
      </c>
      <c r="Q33" s="13">
        <f t="shared" si="16"/>
        <v>12710</v>
      </c>
      <c r="R33" s="13">
        <f t="shared" si="16"/>
        <v>13776</v>
      </c>
      <c r="S33" s="13">
        <f t="shared" si="16"/>
        <v>10988</v>
      </c>
      <c r="T33" s="13">
        <f t="shared" si="16"/>
        <v>11808</v>
      </c>
      <c r="U33" s="13">
        <f t="shared" si="16"/>
        <v>12218</v>
      </c>
      <c r="V33" s="13">
        <f t="shared" si="16"/>
        <v>11808</v>
      </c>
      <c r="W33" s="13">
        <f t="shared" si="16"/>
        <v>12710</v>
      </c>
      <c r="X33" s="13">
        <f t="shared" si="16"/>
        <v>12710</v>
      </c>
      <c r="Y33" s="13">
        <f t="shared" si="16"/>
        <v>11808</v>
      </c>
      <c r="Z33" s="13">
        <f t="shared" si="16"/>
        <v>12218</v>
      </c>
      <c r="AA33" s="13">
        <f t="shared" si="16"/>
        <v>12218</v>
      </c>
      <c r="AB33" s="13">
        <f t="shared" si="16"/>
        <v>12710</v>
      </c>
      <c r="AC33" s="13">
        <f t="shared" si="16"/>
        <v>12710</v>
      </c>
      <c r="AD33" s="13">
        <f t="shared" si="16"/>
        <v>13038</v>
      </c>
      <c r="AE33" s="13">
        <f t="shared" si="16"/>
        <v>12710</v>
      </c>
      <c r="AF33" s="13">
        <f t="shared" si="16"/>
        <v>10988</v>
      </c>
      <c r="AG33" s="13">
        <f t="shared" si="16"/>
        <v>12218</v>
      </c>
      <c r="AH33" s="13">
        <f t="shared" si="16"/>
        <v>10578</v>
      </c>
      <c r="AI33" s="13">
        <f t="shared" ref="AI33:AM33" si="17">AI11*0.82</f>
        <v>9430</v>
      </c>
      <c r="AJ33" s="13">
        <f t="shared" si="17"/>
        <v>10168</v>
      </c>
      <c r="AK33" s="13">
        <f t="shared" si="17"/>
        <v>10414</v>
      </c>
      <c r="AL33" s="13">
        <f t="shared" si="17"/>
        <v>10168</v>
      </c>
      <c r="AM33" s="13">
        <f t="shared" si="17"/>
        <v>9020</v>
      </c>
    </row>
    <row r="34" spans="1:39"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s="10" customFormat="1" ht="12" customHeight="1" x14ac:dyDescent="0.2">
      <c r="A35" s="4">
        <v>1</v>
      </c>
      <c r="B35" s="13">
        <f t="shared" ref="B35" si="18">B13*0.82</f>
        <v>11890</v>
      </c>
      <c r="C35" s="13">
        <f t="shared" ref="C35:AH35" si="19">C13*0.82</f>
        <v>13858</v>
      </c>
      <c r="D35" s="13">
        <f t="shared" si="19"/>
        <v>13858</v>
      </c>
      <c r="E35" s="13">
        <f t="shared" si="19"/>
        <v>12300</v>
      </c>
      <c r="F35" s="13">
        <f t="shared" si="19"/>
        <v>12710</v>
      </c>
      <c r="G35" s="13">
        <f t="shared" si="19"/>
        <v>11890</v>
      </c>
      <c r="H35" s="13">
        <f t="shared" si="19"/>
        <v>12300</v>
      </c>
      <c r="I35" s="13">
        <f t="shared" si="19"/>
        <v>14268</v>
      </c>
      <c r="J35" s="13">
        <f t="shared" si="19"/>
        <v>14268</v>
      </c>
      <c r="K35" s="13">
        <f t="shared" si="19"/>
        <v>14268</v>
      </c>
      <c r="L35" s="13">
        <f t="shared" si="19"/>
        <v>12464</v>
      </c>
      <c r="M35" s="13">
        <f t="shared" si="19"/>
        <v>13448</v>
      </c>
      <c r="N35" s="13">
        <f t="shared" si="19"/>
        <v>13038</v>
      </c>
      <c r="O35" s="13">
        <f t="shared" si="19"/>
        <v>12710</v>
      </c>
      <c r="P35" s="13">
        <f t="shared" si="19"/>
        <v>15497.999999999998</v>
      </c>
      <c r="Q35" s="13">
        <f t="shared" si="19"/>
        <v>15989.999999999998</v>
      </c>
      <c r="R35" s="13">
        <f t="shared" si="19"/>
        <v>17056</v>
      </c>
      <c r="S35" s="13">
        <f t="shared" si="19"/>
        <v>14268</v>
      </c>
      <c r="T35" s="13">
        <f t="shared" si="19"/>
        <v>15088</v>
      </c>
      <c r="U35" s="13">
        <f t="shared" si="19"/>
        <v>15497.999999999998</v>
      </c>
      <c r="V35" s="13">
        <f t="shared" si="19"/>
        <v>15088</v>
      </c>
      <c r="W35" s="13">
        <f t="shared" si="19"/>
        <v>15989.999999999998</v>
      </c>
      <c r="X35" s="13">
        <f t="shared" si="19"/>
        <v>15989.999999999998</v>
      </c>
      <c r="Y35" s="13">
        <f t="shared" si="19"/>
        <v>15088</v>
      </c>
      <c r="Z35" s="13">
        <f t="shared" si="19"/>
        <v>15497.999999999998</v>
      </c>
      <c r="AA35" s="13">
        <f t="shared" si="19"/>
        <v>15497.999999999998</v>
      </c>
      <c r="AB35" s="13">
        <f t="shared" si="19"/>
        <v>15989.999999999998</v>
      </c>
      <c r="AC35" s="13">
        <f t="shared" si="19"/>
        <v>15989.999999999998</v>
      </c>
      <c r="AD35" s="13">
        <f t="shared" si="19"/>
        <v>16317.999999999998</v>
      </c>
      <c r="AE35" s="13">
        <f t="shared" si="19"/>
        <v>15989.999999999998</v>
      </c>
      <c r="AF35" s="13">
        <f t="shared" si="19"/>
        <v>14268</v>
      </c>
      <c r="AG35" s="13">
        <f t="shared" si="19"/>
        <v>15497.999999999998</v>
      </c>
      <c r="AH35" s="13">
        <f t="shared" si="19"/>
        <v>13858</v>
      </c>
      <c r="AI35" s="13">
        <f t="shared" ref="AI35:AM35" si="20">AI13*0.82</f>
        <v>12300</v>
      </c>
      <c r="AJ35" s="13">
        <f t="shared" si="20"/>
        <v>13038</v>
      </c>
      <c r="AK35" s="13">
        <f t="shared" si="20"/>
        <v>13284</v>
      </c>
      <c r="AL35" s="13">
        <f t="shared" si="20"/>
        <v>13038</v>
      </c>
      <c r="AM35" s="13">
        <f t="shared" si="20"/>
        <v>11890</v>
      </c>
    </row>
    <row r="36" spans="1:39" s="10" customFormat="1" ht="12" customHeight="1" x14ac:dyDescent="0.2">
      <c r="A36" s="4">
        <v>2</v>
      </c>
      <c r="B36" s="13">
        <f t="shared" ref="B36" si="21">B14*0.82</f>
        <v>13120</v>
      </c>
      <c r="C36" s="13">
        <f t="shared" ref="C36:AH36" si="22">C14*0.82</f>
        <v>15088</v>
      </c>
      <c r="D36" s="13">
        <f t="shared" si="22"/>
        <v>15088</v>
      </c>
      <c r="E36" s="13">
        <f t="shared" si="22"/>
        <v>13530</v>
      </c>
      <c r="F36" s="13">
        <f t="shared" si="22"/>
        <v>13940</v>
      </c>
      <c r="G36" s="13">
        <f t="shared" si="22"/>
        <v>13120</v>
      </c>
      <c r="H36" s="13">
        <f t="shared" si="22"/>
        <v>13530</v>
      </c>
      <c r="I36" s="13">
        <f t="shared" si="22"/>
        <v>15497.999999999998</v>
      </c>
      <c r="J36" s="13">
        <f t="shared" si="22"/>
        <v>15497.999999999998</v>
      </c>
      <c r="K36" s="13">
        <f t="shared" si="22"/>
        <v>15497.999999999998</v>
      </c>
      <c r="L36" s="13">
        <f t="shared" si="22"/>
        <v>13694</v>
      </c>
      <c r="M36" s="13">
        <f t="shared" si="22"/>
        <v>14678</v>
      </c>
      <c r="N36" s="13">
        <f t="shared" si="22"/>
        <v>14268</v>
      </c>
      <c r="O36" s="13">
        <f t="shared" si="22"/>
        <v>13940</v>
      </c>
      <c r="P36" s="13">
        <f t="shared" si="22"/>
        <v>16728</v>
      </c>
      <c r="Q36" s="13">
        <f t="shared" si="22"/>
        <v>17220</v>
      </c>
      <c r="R36" s="13">
        <f t="shared" si="22"/>
        <v>18286</v>
      </c>
      <c r="S36" s="13">
        <f t="shared" si="22"/>
        <v>15497.999999999998</v>
      </c>
      <c r="T36" s="13">
        <f t="shared" si="22"/>
        <v>16317.999999999998</v>
      </c>
      <c r="U36" s="13">
        <f t="shared" si="22"/>
        <v>16728</v>
      </c>
      <c r="V36" s="13">
        <f t="shared" si="22"/>
        <v>16317.999999999998</v>
      </c>
      <c r="W36" s="13">
        <f t="shared" si="22"/>
        <v>17220</v>
      </c>
      <c r="X36" s="13">
        <f t="shared" si="22"/>
        <v>17220</v>
      </c>
      <c r="Y36" s="13">
        <f t="shared" si="22"/>
        <v>16317.999999999998</v>
      </c>
      <c r="Z36" s="13">
        <f t="shared" si="22"/>
        <v>16728</v>
      </c>
      <c r="AA36" s="13">
        <f t="shared" si="22"/>
        <v>16728</v>
      </c>
      <c r="AB36" s="13">
        <f t="shared" si="22"/>
        <v>17220</v>
      </c>
      <c r="AC36" s="13">
        <f t="shared" si="22"/>
        <v>17220</v>
      </c>
      <c r="AD36" s="13">
        <f t="shared" si="22"/>
        <v>17548</v>
      </c>
      <c r="AE36" s="13">
        <f t="shared" si="22"/>
        <v>17220</v>
      </c>
      <c r="AF36" s="13">
        <f t="shared" si="22"/>
        <v>15497.999999999998</v>
      </c>
      <c r="AG36" s="13">
        <f t="shared" si="22"/>
        <v>16728</v>
      </c>
      <c r="AH36" s="13">
        <f t="shared" si="22"/>
        <v>15088</v>
      </c>
      <c r="AI36" s="13">
        <f t="shared" ref="AI36:AM36" si="23">AI14*0.82</f>
        <v>13530</v>
      </c>
      <c r="AJ36" s="13">
        <f t="shared" si="23"/>
        <v>14268</v>
      </c>
      <c r="AK36" s="13">
        <f t="shared" si="23"/>
        <v>14514</v>
      </c>
      <c r="AL36" s="13">
        <f t="shared" si="23"/>
        <v>14268</v>
      </c>
      <c r="AM36" s="13">
        <f t="shared" si="23"/>
        <v>13120</v>
      </c>
    </row>
    <row r="37" spans="1:39"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s="10" customFormat="1" ht="12" customHeight="1" x14ac:dyDescent="0.2">
      <c r="A38" s="4">
        <v>1</v>
      </c>
      <c r="B38" s="13">
        <f t="shared" ref="B38" si="24">B16*0.82</f>
        <v>13530</v>
      </c>
      <c r="C38" s="13">
        <f t="shared" ref="C38:AH38" si="25">C16*0.82</f>
        <v>15497.999999999998</v>
      </c>
      <c r="D38" s="13">
        <f t="shared" si="25"/>
        <v>15497.999999999998</v>
      </c>
      <c r="E38" s="13">
        <f t="shared" si="25"/>
        <v>13940</v>
      </c>
      <c r="F38" s="13">
        <f t="shared" si="25"/>
        <v>14350</v>
      </c>
      <c r="G38" s="13">
        <f t="shared" si="25"/>
        <v>13530</v>
      </c>
      <c r="H38" s="13">
        <f t="shared" si="25"/>
        <v>13940</v>
      </c>
      <c r="I38" s="13">
        <f t="shared" si="25"/>
        <v>15907.999999999998</v>
      </c>
      <c r="J38" s="13">
        <f t="shared" si="25"/>
        <v>15907.999999999998</v>
      </c>
      <c r="K38" s="13">
        <f t="shared" si="25"/>
        <v>15907.999999999998</v>
      </c>
      <c r="L38" s="13">
        <f t="shared" si="25"/>
        <v>14104</v>
      </c>
      <c r="M38" s="13">
        <f t="shared" si="25"/>
        <v>15088</v>
      </c>
      <c r="N38" s="13">
        <f t="shared" si="25"/>
        <v>14678</v>
      </c>
      <c r="O38" s="13">
        <f t="shared" si="25"/>
        <v>14350</v>
      </c>
      <c r="P38" s="13">
        <f t="shared" si="25"/>
        <v>17138</v>
      </c>
      <c r="Q38" s="13">
        <f t="shared" si="25"/>
        <v>17630</v>
      </c>
      <c r="R38" s="13">
        <f t="shared" si="25"/>
        <v>18696</v>
      </c>
      <c r="S38" s="13">
        <f t="shared" si="25"/>
        <v>15907.999999999998</v>
      </c>
      <c r="T38" s="13">
        <f t="shared" si="25"/>
        <v>16728</v>
      </c>
      <c r="U38" s="13">
        <f t="shared" si="25"/>
        <v>17138</v>
      </c>
      <c r="V38" s="13">
        <f t="shared" si="25"/>
        <v>16728</v>
      </c>
      <c r="W38" s="13">
        <f t="shared" si="25"/>
        <v>17630</v>
      </c>
      <c r="X38" s="13">
        <f t="shared" si="25"/>
        <v>17630</v>
      </c>
      <c r="Y38" s="13">
        <f t="shared" si="25"/>
        <v>16728</v>
      </c>
      <c r="Z38" s="13">
        <f t="shared" si="25"/>
        <v>17138</v>
      </c>
      <c r="AA38" s="13">
        <f t="shared" si="25"/>
        <v>17138</v>
      </c>
      <c r="AB38" s="13">
        <f t="shared" si="25"/>
        <v>17630</v>
      </c>
      <c r="AC38" s="13">
        <f t="shared" si="25"/>
        <v>17630</v>
      </c>
      <c r="AD38" s="13">
        <f t="shared" si="25"/>
        <v>17958</v>
      </c>
      <c r="AE38" s="13">
        <f t="shared" si="25"/>
        <v>17630</v>
      </c>
      <c r="AF38" s="13">
        <f t="shared" si="25"/>
        <v>15907.999999999998</v>
      </c>
      <c r="AG38" s="13">
        <f t="shared" si="25"/>
        <v>17138</v>
      </c>
      <c r="AH38" s="13">
        <f t="shared" si="25"/>
        <v>15497.999999999998</v>
      </c>
      <c r="AI38" s="13">
        <f t="shared" ref="AI38:AM38" si="26">AI16*0.82</f>
        <v>13940</v>
      </c>
      <c r="AJ38" s="13">
        <f t="shared" si="26"/>
        <v>14678</v>
      </c>
      <c r="AK38" s="13">
        <f t="shared" si="26"/>
        <v>14924</v>
      </c>
      <c r="AL38" s="13">
        <f t="shared" si="26"/>
        <v>14678</v>
      </c>
      <c r="AM38" s="13">
        <f t="shared" si="26"/>
        <v>13530</v>
      </c>
    </row>
    <row r="39" spans="1:39" s="10" customFormat="1" ht="12" customHeight="1" x14ac:dyDescent="0.2">
      <c r="A39" s="278">
        <v>2</v>
      </c>
      <c r="B39" s="13">
        <f t="shared" ref="B39" si="27">B17*0.82</f>
        <v>14760</v>
      </c>
      <c r="C39" s="13">
        <f t="shared" ref="C39:AH39" si="28">C17*0.82</f>
        <v>16728</v>
      </c>
      <c r="D39" s="13">
        <f t="shared" si="28"/>
        <v>16728</v>
      </c>
      <c r="E39" s="13">
        <f t="shared" si="28"/>
        <v>15170</v>
      </c>
      <c r="F39" s="13">
        <f t="shared" si="28"/>
        <v>15579.999999999998</v>
      </c>
      <c r="G39" s="13">
        <f t="shared" si="28"/>
        <v>14760</v>
      </c>
      <c r="H39" s="13">
        <f t="shared" si="28"/>
        <v>15170</v>
      </c>
      <c r="I39" s="13">
        <f t="shared" si="28"/>
        <v>17138</v>
      </c>
      <c r="J39" s="13">
        <f t="shared" si="28"/>
        <v>17138</v>
      </c>
      <c r="K39" s="13">
        <f t="shared" si="28"/>
        <v>17138</v>
      </c>
      <c r="L39" s="13">
        <f t="shared" si="28"/>
        <v>15333.999999999998</v>
      </c>
      <c r="M39" s="13">
        <f t="shared" si="28"/>
        <v>16317.999999999998</v>
      </c>
      <c r="N39" s="13">
        <f t="shared" si="28"/>
        <v>15907.999999999998</v>
      </c>
      <c r="O39" s="13">
        <f t="shared" si="28"/>
        <v>15579.999999999998</v>
      </c>
      <c r="P39" s="13">
        <f t="shared" si="28"/>
        <v>18368</v>
      </c>
      <c r="Q39" s="13">
        <f t="shared" si="28"/>
        <v>18860</v>
      </c>
      <c r="R39" s="13">
        <f t="shared" si="28"/>
        <v>19926</v>
      </c>
      <c r="S39" s="13">
        <f t="shared" si="28"/>
        <v>17138</v>
      </c>
      <c r="T39" s="13">
        <f t="shared" si="28"/>
        <v>17958</v>
      </c>
      <c r="U39" s="13">
        <f t="shared" si="28"/>
        <v>18368</v>
      </c>
      <c r="V39" s="13">
        <f t="shared" si="28"/>
        <v>17958</v>
      </c>
      <c r="W39" s="13">
        <f t="shared" si="28"/>
        <v>18860</v>
      </c>
      <c r="X39" s="13">
        <f t="shared" si="28"/>
        <v>18860</v>
      </c>
      <c r="Y39" s="13">
        <f t="shared" si="28"/>
        <v>17958</v>
      </c>
      <c r="Z39" s="13">
        <f t="shared" si="28"/>
        <v>18368</v>
      </c>
      <c r="AA39" s="13">
        <f t="shared" si="28"/>
        <v>18368</v>
      </c>
      <c r="AB39" s="13">
        <f t="shared" si="28"/>
        <v>18860</v>
      </c>
      <c r="AC39" s="13">
        <f t="shared" si="28"/>
        <v>18860</v>
      </c>
      <c r="AD39" s="13">
        <f t="shared" si="28"/>
        <v>19188</v>
      </c>
      <c r="AE39" s="13">
        <f t="shared" si="28"/>
        <v>18860</v>
      </c>
      <c r="AF39" s="13">
        <f t="shared" si="28"/>
        <v>17138</v>
      </c>
      <c r="AG39" s="13">
        <f t="shared" si="28"/>
        <v>18368</v>
      </c>
      <c r="AH39" s="13">
        <f t="shared" si="28"/>
        <v>16728</v>
      </c>
      <c r="AI39" s="13">
        <f t="shared" ref="AI39:AM39" si="29">AI17*0.82</f>
        <v>15170</v>
      </c>
      <c r="AJ39" s="13">
        <f t="shared" si="29"/>
        <v>15907.999999999998</v>
      </c>
      <c r="AK39" s="13">
        <f t="shared" si="29"/>
        <v>16153.999999999998</v>
      </c>
      <c r="AL39" s="13">
        <f t="shared" si="29"/>
        <v>15907.999999999998</v>
      </c>
      <c r="AM39" s="13">
        <f t="shared" si="29"/>
        <v>14760</v>
      </c>
    </row>
    <row r="40" spans="1:39"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s="10" customFormat="1" ht="12" customHeight="1" x14ac:dyDescent="0.2">
      <c r="A41" s="280">
        <v>1</v>
      </c>
      <c r="B41" s="13">
        <f t="shared" ref="B41" si="30">B19*0.82</f>
        <v>20500</v>
      </c>
      <c r="C41" s="13">
        <f t="shared" ref="C41:AH41" si="31">C19*0.82</f>
        <v>22468</v>
      </c>
      <c r="D41" s="13">
        <f t="shared" si="31"/>
        <v>22468</v>
      </c>
      <c r="E41" s="13">
        <f t="shared" si="31"/>
        <v>20910</v>
      </c>
      <c r="F41" s="13">
        <f t="shared" si="31"/>
        <v>21320</v>
      </c>
      <c r="G41" s="13">
        <f t="shared" si="31"/>
        <v>20500</v>
      </c>
      <c r="H41" s="13">
        <f t="shared" si="31"/>
        <v>20910</v>
      </c>
      <c r="I41" s="13">
        <f t="shared" si="31"/>
        <v>22878</v>
      </c>
      <c r="J41" s="13">
        <f t="shared" si="31"/>
        <v>22878</v>
      </c>
      <c r="K41" s="13">
        <f t="shared" si="31"/>
        <v>22878</v>
      </c>
      <c r="L41" s="13">
        <f t="shared" si="31"/>
        <v>21074</v>
      </c>
      <c r="M41" s="13">
        <f t="shared" si="31"/>
        <v>22058</v>
      </c>
      <c r="N41" s="13">
        <f t="shared" si="31"/>
        <v>21648</v>
      </c>
      <c r="O41" s="13">
        <f t="shared" si="31"/>
        <v>21320</v>
      </c>
      <c r="P41" s="13">
        <f t="shared" si="31"/>
        <v>24108</v>
      </c>
      <c r="Q41" s="13">
        <f t="shared" si="31"/>
        <v>24600</v>
      </c>
      <c r="R41" s="13">
        <f t="shared" si="31"/>
        <v>25666</v>
      </c>
      <c r="S41" s="13">
        <f t="shared" si="31"/>
        <v>22878</v>
      </c>
      <c r="T41" s="13">
        <f t="shared" si="31"/>
        <v>23698</v>
      </c>
      <c r="U41" s="13">
        <f t="shared" si="31"/>
        <v>24108</v>
      </c>
      <c r="V41" s="13">
        <f t="shared" si="31"/>
        <v>23698</v>
      </c>
      <c r="W41" s="13">
        <f t="shared" si="31"/>
        <v>24600</v>
      </c>
      <c r="X41" s="13">
        <f t="shared" si="31"/>
        <v>24600</v>
      </c>
      <c r="Y41" s="13">
        <f t="shared" si="31"/>
        <v>23698</v>
      </c>
      <c r="Z41" s="13">
        <f t="shared" si="31"/>
        <v>24108</v>
      </c>
      <c r="AA41" s="13">
        <f t="shared" si="31"/>
        <v>24108</v>
      </c>
      <c r="AB41" s="13">
        <f t="shared" si="31"/>
        <v>24600</v>
      </c>
      <c r="AC41" s="13">
        <f t="shared" si="31"/>
        <v>24600</v>
      </c>
      <c r="AD41" s="13">
        <f t="shared" si="31"/>
        <v>24928</v>
      </c>
      <c r="AE41" s="13">
        <f t="shared" si="31"/>
        <v>24600</v>
      </c>
      <c r="AF41" s="13">
        <f t="shared" si="31"/>
        <v>22878</v>
      </c>
      <c r="AG41" s="13">
        <f t="shared" si="31"/>
        <v>24108</v>
      </c>
      <c r="AH41" s="13">
        <f t="shared" si="31"/>
        <v>22468</v>
      </c>
      <c r="AI41" s="13">
        <f t="shared" ref="AI41:AM41" si="32">AI19*0.82</f>
        <v>19270</v>
      </c>
      <c r="AJ41" s="13">
        <f t="shared" si="32"/>
        <v>20008</v>
      </c>
      <c r="AK41" s="13">
        <f t="shared" si="32"/>
        <v>20254</v>
      </c>
      <c r="AL41" s="13">
        <f t="shared" si="32"/>
        <v>20008</v>
      </c>
      <c r="AM41" s="13">
        <f t="shared" si="32"/>
        <v>18860</v>
      </c>
    </row>
    <row r="42" spans="1:39" s="10" customFormat="1" ht="12" customHeight="1" x14ac:dyDescent="0.2">
      <c r="A42" s="281">
        <v>2</v>
      </c>
      <c r="B42" s="13">
        <f t="shared" ref="B42" si="33">B20*0.82</f>
        <v>20500</v>
      </c>
      <c r="C42" s="13">
        <f t="shared" ref="C42:AH42" si="34">C20*0.82</f>
        <v>22468</v>
      </c>
      <c r="D42" s="13">
        <f t="shared" si="34"/>
        <v>22468</v>
      </c>
      <c r="E42" s="13">
        <f t="shared" si="34"/>
        <v>20910</v>
      </c>
      <c r="F42" s="13">
        <f t="shared" si="34"/>
        <v>21320</v>
      </c>
      <c r="G42" s="13">
        <f t="shared" si="34"/>
        <v>20500</v>
      </c>
      <c r="H42" s="13">
        <f t="shared" si="34"/>
        <v>20910</v>
      </c>
      <c r="I42" s="13">
        <f t="shared" si="34"/>
        <v>22878</v>
      </c>
      <c r="J42" s="13">
        <f t="shared" si="34"/>
        <v>22878</v>
      </c>
      <c r="K42" s="13">
        <f t="shared" si="34"/>
        <v>22878</v>
      </c>
      <c r="L42" s="13">
        <f t="shared" si="34"/>
        <v>21074</v>
      </c>
      <c r="M42" s="13">
        <f t="shared" si="34"/>
        <v>22058</v>
      </c>
      <c r="N42" s="13">
        <f t="shared" si="34"/>
        <v>21648</v>
      </c>
      <c r="O42" s="13">
        <f t="shared" si="34"/>
        <v>21320</v>
      </c>
      <c r="P42" s="13">
        <f t="shared" si="34"/>
        <v>24108</v>
      </c>
      <c r="Q42" s="13">
        <f t="shared" si="34"/>
        <v>24600</v>
      </c>
      <c r="R42" s="13">
        <f t="shared" si="34"/>
        <v>25666</v>
      </c>
      <c r="S42" s="13">
        <f t="shared" si="34"/>
        <v>22878</v>
      </c>
      <c r="T42" s="13">
        <f t="shared" si="34"/>
        <v>23698</v>
      </c>
      <c r="U42" s="13">
        <f t="shared" si="34"/>
        <v>24108</v>
      </c>
      <c r="V42" s="13">
        <f t="shared" si="34"/>
        <v>23698</v>
      </c>
      <c r="W42" s="13">
        <f t="shared" si="34"/>
        <v>24600</v>
      </c>
      <c r="X42" s="13">
        <f t="shared" si="34"/>
        <v>24600</v>
      </c>
      <c r="Y42" s="13">
        <f t="shared" si="34"/>
        <v>23698</v>
      </c>
      <c r="Z42" s="13">
        <f t="shared" si="34"/>
        <v>24108</v>
      </c>
      <c r="AA42" s="13">
        <f t="shared" si="34"/>
        <v>24108</v>
      </c>
      <c r="AB42" s="13">
        <f t="shared" si="34"/>
        <v>24600</v>
      </c>
      <c r="AC42" s="13">
        <f t="shared" si="34"/>
        <v>24600</v>
      </c>
      <c r="AD42" s="13">
        <f t="shared" si="34"/>
        <v>24928</v>
      </c>
      <c r="AE42" s="13">
        <f t="shared" si="34"/>
        <v>24600</v>
      </c>
      <c r="AF42" s="13">
        <f t="shared" si="34"/>
        <v>22878</v>
      </c>
      <c r="AG42" s="13">
        <f t="shared" si="34"/>
        <v>24108</v>
      </c>
      <c r="AH42" s="13">
        <f t="shared" si="34"/>
        <v>22468</v>
      </c>
      <c r="AI42" s="13">
        <f t="shared" ref="AI42:AM42" si="35">AI20*0.82</f>
        <v>19270</v>
      </c>
      <c r="AJ42" s="13">
        <f t="shared" si="35"/>
        <v>20008</v>
      </c>
      <c r="AK42" s="13">
        <f t="shared" si="35"/>
        <v>20254</v>
      </c>
      <c r="AL42" s="13">
        <f t="shared" si="35"/>
        <v>20008</v>
      </c>
      <c r="AM42" s="13">
        <f t="shared" si="35"/>
        <v>18860</v>
      </c>
    </row>
    <row r="43" spans="1:39" s="10" customFormat="1" ht="12" customHeight="1" x14ac:dyDescent="0.2">
      <c r="A43" s="278">
        <v>3</v>
      </c>
      <c r="B43" s="13">
        <f t="shared" ref="B43" si="36">B21*0.82</f>
        <v>20500</v>
      </c>
      <c r="C43" s="13">
        <f t="shared" ref="C43:AH43" si="37">C21*0.82</f>
        <v>22468</v>
      </c>
      <c r="D43" s="13">
        <f t="shared" si="37"/>
        <v>22468</v>
      </c>
      <c r="E43" s="13">
        <f t="shared" si="37"/>
        <v>20910</v>
      </c>
      <c r="F43" s="13">
        <f t="shared" si="37"/>
        <v>21320</v>
      </c>
      <c r="G43" s="13">
        <f t="shared" si="37"/>
        <v>20500</v>
      </c>
      <c r="H43" s="13">
        <f t="shared" si="37"/>
        <v>20910</v>
      </c>
      <c r="I43" s="13">
        <f t="shared" si="37"/>
        <v>22878</v>
      </c>
      <c r="J43" s="13">
        <f t="shared" si="37"/>
        <v>22878</v>
      </c>
      <c r="K43" s="13">
        <f t="shared" si="37"/>
        <v>22878</v>
      </c>
      <c r="L43" s="13">
        <f t="shared" si="37"/>
        <v>21074</v>
      </c>
      <c r="M43" s="13">
        <f t="shared" si="37"/>
        <v>22058</v>
      </c>
      <c r="N43" s="13">
        <f t="shared" si="37"/>
        <v>21648</v>
      </c>
      <c r="O43" s="13">
        <f t="shared" si="37"/>
        <v>21320</v>
      </c>
      <c r="P43" s="13">
        <f t="shared" si="37"/>
        <v>24108</v>
      </c>
      <c r="Q43" s="13">
        <f t="shared" si="37"/>
        <v>24600</v>
      </c>
      <c r="R43" s="13">
        <f t="shared" si="37"/>
        <v>25666</v>
      </c>
      <c r="S43" s="13">
        <f t="shared" si="37"/>
        <v>22878</v>
      </c>
      <c r="T43" s="13">
        <f t="shared" si="37"/>
        <v>23698</v>
      </c>
      <c r="U43" s="13">
        <f t="shared" si="37"/>
        <v>24108</v>
      </c>
      <c r="V43" s="13">
        <f t="shared" si="37"/>
        <v>23698</v>
      </c>
      <c r="W43" s="13">
        <f t="shared" si="37"/>
        <v>24600</v>
      </c>
      <c r="X43" s="13">
        <f t="shared" si="37"/>
        <v>24600</v>
      </c>
      <c r="Y43" s="13">
        <f t="shared" si="37"/>
        <v>23698</v>
      </c>
      <c r="Z43" s="13">
        <f t="shared" si="37"/>
        <v>24108</v>
      </c>
      <c r="AA43" s="13">
        <f t="shared" si="37"/>
        <v>24108</v>
      </c>
      <c r="AB43" s="13">
        <f t="shared" si="37"/>
        <v>24600</v>
      </c>
      <c r="AC43" s="13">
        <f t="shared" si="37"/>
        <v>24600</v>
      </c>
      <c r="AD43" s="13">
        <f t="shared" si="37"/>
        <v>24928</v>
      </c>
      <c r="AE43" s="13">
        <f t="shared" si="37"/>
        <v>24600</v>
      </c>
      <c r="AF43" s="13">
        <f t="shared" si="37"/>
        <v>22878</v>
      </c>
      <c r="AG43" s="13">
        <f t="shared" si="37"/>
        <v>24108</v>
      </c>
      <c r="AH43" s="13">
        <f t="shared" si="37"/>
        <v>22468</v>
      </c>
      <c r="AI43" s="13">
        <f t="shared" ref="AI43:AM43" si="38">AI21*0.82</f>
        <v>19270</v>
      </c>
      <c r="AJ43" s="13">
        <f t="shared" si="38"/>
        <v>20008</v>
      </c>
      <c r="AK43" s="13">
        <f t="shared" si="38"/>
        <v>20254</v>
      </c>
      <c r="AL43" s="13">
        <f t="shared" si="38"/>
        <v>20008</v>
      </c>
      <c r="AM43" s="13">
        <f t="shared" si="38"/>
        <v>18860</v>
      </c>
    </row>
    <row r="44" spans="1:39" s="10" customFormat="1" ht="12" customHeight="1" x14ac:dyDescent="0.2">
      <c r="A44" s="278">
        <v>4</v>
      </c>
      <c r="B44" s="13">
        <f t="shared" ref="B44" si="39">B22*0.82</f>
        <v>20500</v>
      </c>
      <c r="C44" s="13">
        <f t="shared" ref="C44:AH44" si="40">C22*0.82</f>
        <v>22468</v>
      </c>
      <c r="D44" s="13">
        <f t="shared" si="40"/>
        <v>22468</v>
      </c>
      <c r="E44" s="13">
        <f t="shared" si="40"/>
        <v>20910</v>
      </c>
      <c r="F44" s="13">
        <f t="shared" si="40"/>
        <v>21320</v>
      </c>
      <c r="G44" s="13">
        <f t="shared" si="40"/>
        <v>20500</v>
      </c>
      <c r="H44" s="13">
        <f t="shared" si="40"/>
        <v>20910</v>
      </c>
      <c r="I44" s="13">
        <f t="shared" si="40"/>
        <v>22878</v>
      </c>
      <c r="J44" s="13">
        <f t="shared" si="40"/>
        <v>22878</v>
      </c>
      <c r="K44" s="13">
        <f t="shared" si="40"/>
        <v>22878</v>
      </c>
      <c r="L44" s="13">
        <f t="shared" si="40"/>
        <v>21074</v>
      </c>
      <c r="M44" s="13">
        <f t="shared" si="40"/>
        <v>22058</v>
      </c>
      <c r="N44" s="13">
        <f t="shared" si="40"/>
        <v>21648</v>
      </c>
      <c r="O44" s="13">
        <f t="shared" si="40"/>
        <v>21320</v>
      </c>
      <c r="P44" s="13">
        <f t="shared" si="40"/>
        <v>24108</v>
      </c>
      <c r="Q44" s="13">
        <f t="shared" si="40"/>
        <v>24600</v>
      </c>
      <c r="R44" s="13">
        <f t="shared" si="40"/>
        <v>25666</v>
      </c>
      <c r="S44" s="13">
        <f t="shared" si="40"/>
        <v>22878</v>
      </c>
      <c r="T44" s="13">
        <f t="shared" si="40"/>
        <v>23698</v>
      </c>
      <c r="U44" s="13">
        <f t="shared" si="40"/>
        <v>24108</v>
      </c>
      <c r="V44" s="13">
        <f t="shared" si="40"/>
        <v>23698</v>
      </c>
      <c r="W44" s="13">
        <f t="shared" si="40"/>
        <v>24600</v>
      </c>
      <c r="X44" s="13">
        <f t="shared" si="40"/>
        <v>24600</v>
      </c>
      <c r="Y44" s="13">
        <f t="shared" si="40"/>
        <v>23698</v>
      </c>
      <c r="Z44" s="13">
        <f t="shared" si="40"/>
        <v>24108</v>
      </c>
      <c r="AA44" s="13">
        <f t="shared" si="40"/>
        <v>24108</v>
      </c>
      <c r="AB44" s="13">
        <f t="shared" si="40"/>
        <v>24600</v>
      </c>
      <c r="AC44" s="13">
        <f t="shared" si="40"/>
        <v>24600</v>
      </c>
      <c r="AD44" s="13">
        <f t="shared" si="40"/>
        <v>24928</v>
      </c>
      <c r="AE44" s="13">
        <f t="shared" si="40"/>
        <v>24600</v>
      </c>
      <c r="AF44" s="13">
        <f t="shared" si="40"/>
        <v>22878</v>
      </c>
      <c r="AG44" s="13">
        <f t="shared" si="40"/>
        <v>24108</v>
      </c>
      <c r="AH44" s="13">
        <f t="shared" si="40"/>
        <v>22468</v>
      </c>
      <c r="AI44" s="13">
        <f t="shared" ref="AI44:AM44" si="41">AI22*0.82</f>
        <v>19270</v>
      </c>
      <c r="AJ44" s="13">
        <f t="shared" si="41"/>
        <v>20008</v>
      </c>
      <c r="AK44" s="13">
        <f t="shared" si="41"/>
        <v>20254</v>
      </c>
      <c r="AL44" s="13">
        <f t="shared" si="41"/>
        <v>20008</v>
      </c>
      <c r="AM44" s="13">
        <f t="shared" si="41"/>
        <v>18860</v>
      </c>
    </row>
    <row r="45" spans="1:39" s="10" customFormat="1" ht="12" customHeight="1" x14ac:dyDescent="0.2">
      <c r="A45" s="134"/>
    </row>
    <row r="46" spans="1:39" s="10" customFormat="1" ht="12" customHeight="1" x14ac:dyDescent="0.2">
      <c r="A46" s="134"/>
    </row>
    <row r="48" spans="1:39"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8" t="s">
        <v>72</v>
      </c>
    </row>
    <row r="57" spans="1:1" s="54" customFormat="1" ht="156.75" thickBot="1" x14ac:dyDescent="0.25">
      <c r="A57" s="275" t="s">
        <v>420</v>
      </c>
    </row>
    <row r="58" spans="1:1" ht="15.75" thickBot="1" x14ac:dyDescent="0.3"/>
    <row r="59" spans="1:1" s="272" customFormat="1" ht="12.75" thickBot="1" x14ac:dyDescent="0.25">
      <c r="A59" s="217" t="s">
        <v>261</v>
      </c>
    </row>
    <row r="60" spans="1:1" s="272" customFormat="1" ht="12.75" thickBot="1" x14ac:dyDescent="0.25">
      <c r="A60" s="256" t="s">
        <v>437</v>
      </c>
    </row>
    <row r="61" spans="1:1" s="272" customFormat="1" ht="12" x14ac:dyDescent="0.2">
      <c r="A61" s="257" t="s">
        <v>438</v>
      </c>
    </row>
  </sheetData>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307</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5" t="s">
        <v>326</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33" t="s">
        <v>285</v>
      </c>
    </row>
    <row r="19" spans="1:1" x14ac:dyDescent="0.25">
      <c r="A19" s="231" t="s">
        <v>73</v>
      </c>
    </row>
    <row r="20" spans="1:1" ht="25.5" thickBot="1" x14ac:dyDescent="0.3">
      <c r="A20" s="232" t="s">
        <v>292</v>
      </c>
    </row>
    <row r="21" spans="1:1" ht="15.75" thickBot="1" x14ac:dyDescent="0.3">
      <c r="A21" s="15"/>
    </row>
    <row r="22" spans="1:1" x14ac:dyDescent="0.25">
      <c r="A22" s="105" t="s">
        <v>72</v>
      </c>
    </row>
    <row r="23" spans="1:1" ht="108.75" thickBot="1" x14ac:dyDescent="0.3">
      <c r="A23" s="230" t="s">
        <v>223</v>
      </c>
    </row>
  </sheetData>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74"/>
  <sheetViews>
    <sheetView zoomScaleNormal="100" workbookViewId="0">
      <selection activeCell="G38" sqref="G38"/>
    </sheetView>
  </sheetViews>
  <sheetFormatPr defaultColWidth="9.140625" defaultRowHeight="15" x14ac:dyDescent="0.25"/>
  <cols>
    <col min="1" max="1" width="68.85546875" style="2" bestFit="1" customWidth="1"/>
    <col min="2" max="2" width="9.85546875" style="1" bestFit="1" customWidth="1"/>
    <col min="3" max="16384" width="9.140625" style="1"/>
  </cols>
  <sheetData>
    <row r="1" spans="1:32" s="2" customFormat="1" ht="12.75" x14ac:dyDescent="0.2">
      <c r="A1" s="9" t="s">
        <v>301</v>
      </c>
    </row>
    <row r="2" spans="1:32" s="2" customFormat="1" ht="12.75" x14ac:dyDescent="0.2">
      <c r="A2" s="210" t="s">
        <v>414</v>
      </c>
    </row>
    <row r="3" spans="1:32" s="8" customFormat="1" x14ac:dyDescent="0.25">
      <c r="A3" s="259" t="s">
        <v>59</v>
      </c>
      <c r="B3" s="113">
        <f>'Наполни своё лето|comiss '!B3</f>
        <v>45809</v>
      </c>
      <c r="C3" s="113">
        <f>'Наполни своё лето|comiss '!C3</f>
        <v>45810</v>
      </c>
      <c r="D3" s="113">
        <f>'Наполни своё лето|comiss '!D3</f>
        <v>45815</v>
      </c>
      <c r="E3" s="113">
        <f>'Наполни своё лето|comiss '!E3</f>
        <v>45817</v>
      </c>
      <c r="F3" s="113">
        <f>'Наполни своё лето|comiss '!F3</f>
        <v>45820</v>
      </c>
      <c r="G3" s="113">
        <f>'Наполни своё лето|comiss '!G3</f>
        <v>45823</v>
      </c>
      <c r="H3" s="113">
        <f>'Наполни своё лето|comiss '!H3</f>
        <v>45824</v>
      </c>
      <c r="I3" s="113">
        <f>'Наполни своё лето|comiss '!I3</f>
        <v>45837</v>
      </c>
      <c r="J3" s="113">
        <f>'Наполни своё лето|comiss '!J3</f>
        <v>45839</v>
      </c>
      <c r="K3" s="113">
        <f>'Наполни своё лето|comiss '!K3</f>
        <v>45849</v>
      </c>
      <c r="L3" s="113">
        <f>'Наполни своё лето|comiss '!L3</f>
        <v>45852</v>
      </c>
      <c r="M3" s="113">
        <f>'Наполни своё лето|comiss '!M3</f>
        <v>45855</v>
      </c>
      <c r="N3" s="113">
        <f>'Наполни своё лето|comiss '!N3</f>
        <v>45856</v>
      </c>
      <c r="O3" s="113">
        <f>'Наполни своё лето|comiss '!O3</f>
        <v>45858</v>
      </c>
      <c r="P3" s="113">
        <f>'Наполни своё лето|comiss '!P3</f>
        <v>45863</v>
      </c>
      <c r="Q3" s="113">
        <f>'Наполни своё лето|comiss '!Q3</f>
        <v>45865</v>
      </c>
      <c r="R3" s="113">
        <f>'Наполни своё лето|comiss '!R3</f>
        <v>45867</v>
      </c>
      <c r="S3" s="113">
        <f>'Наполни своё лето|comiss '!S3</f>
        <v>45870</v>
      </c>
      <c r="T3" s="113">
        <f>'Наполни своё лето|comiss '!T3</f>
        <v>45872</v>
      </c>
      <c r="U3" s="113">
        <f>'Наполни своё лето|comiss '!U3</f>
        <v>45878</v>
      </c>
      <c r="V3" s="113">
        <f>'Наполни своё лето|comiss '!V3</f>
        <v>45879</v>
      </c>
      <c r="W3" s="113">
        <f>'Наполни своё лето|comiss '!W3</f>
        <v>45884</v>
      </c>
      <c r="X3" s="113">
        <f>'Наполни своё лето|comiss '!X3</f>
        <v>45886</v>
      </c>
      <c r="Y3" s="113">
        <f>'Наполни своё лето|comiss '!Y3</f>
        <v>45889</v>
      </c>
      <c r="Z3" s="113">
        <f>'Наполни своё лето|comiss '!Z3</f>
        <v>45891</v>
      </c>
      <c r="AA3" s="113">
        <f>'Наполни своё лето|comiss '!AA3</f>
        <v>45893</v>
      </c>
      <c r="AB3" s="113">
        <f>'Наполни своё лето|comiss '!AB3</f>
        <v>45901</v>
      </c>
      <c r="AC3" s="113">
        <f>'Наполни своё лето|comiss '!AC3</f>
        <v>45905</v>
      </c>
      <c r="AD3" s="113">
        <f>'Наполни своё лето|comiss '!AD3</f>
        <v>45909</v>
      </c>
      <c r="AE3" s="113">
        <f>'Наполни своё лето|comiss '!AE3</f>
        <v>45922</v>
      </c>
      <c r="AF3" s="113">
        <f>'Наполни своё лето|comiss '!AF3</f>
        <v>45928</v>
      </c>
    </row>
    <row r="4" spans="1:32" s="8" customFormat="1" x14ac:dyDescent="0.25">
      <c r="A4" s="259"/>
      <c r="B4" s="113">
        <f>'Наполни своё лето|comiss '!B4</f>
        <v>45809</v>
      </c>
      <c r="C4" s="113">
        <f>'Наполни своё лето|comiss '!C4</f>
        <v>45814</v>
      </c>
      <c r="D4" s="113">
        <f>'Наполни своё лето|comiss '!D4</f>
        <v>45816</v>
      </c>
      <c r="E4" s="113">
        <f>'Наполни своё лето|comiss '!E4</f>
        <v>45819</v>
      </c>
      <c r="F4" s="113">
        <f>'Наполни своё лето|comiss '!F4</f>
        <v>45822</v>
      </c>
      <c r="G4" s="113">
        <f>'Наполни своё лето|comiss '!G4</f>
        <v>45823</v>
      </c>
      <c r="H4" s="113">
        <f>'Наполни своё лето|comiss '!H4</f>
        <v>45836</v>
      </c>
      <c r="I4" s="113">
        <f>'Наполни своё лето|comiss '!I4</f>
        <v>45838</v>
      </c>
      <c r="J4" s="113">
        <f>'Наполни своё лето|comiss '!J4</f>
        <v>45848</v>
      </c>
      <c r="K4" s="113">
        <f>'Наполни своё лето|comiss '!K4</f>
        <v>45851</v>
      </c>
      <c r="L4" s="113">
        <f>'Наполни своё лето|comiss '!L4</f>
        <v>45854</v>
      </c>
      <c r="M4" s="113">
        <f>'Наполни своё лето|comiss '!M4</f>
        <v>45855</v>
      </c>
      <c r="N4" s="113">
        <f>'Наполни своё лето|comiss '!N4</f>
        <v>45857</v>
      </c>
      <c r="O4" s="113">
        <f>'Наполни своё лето|comiss '!O4</f>
        <v>45862</v>
      </c>
      <c r="P4" s="113">
        <f>'Наполни своё лето|comiss '!P4</f>
        <v>45864</v>
      </c>
      <c r="Q4" s="113">
        <f>'Наполни своё лето|comiss '!Q4</f>
        <v>45866</v>
      </c>
      <c r="R4" s="113">
        <f>'Наполни своё лето|comiss '!R4</f>
        <v>45869</v>
      </c>
      <c r="S4" s="113">
        <f>'Наполни своё лето|comiss '!S4</f>
        <v>45871</v>
      </c>
      <c r="T4" s="113">
        <f>'Наполни своё лето|comiss '!T4</f>
        <v>45877</v>
      </c>
      <c r="U4" s="113">
        <f>'Наполни своё лето|comiss '!U4</f>
        <v>45878</v>
      </c>
      <c r="V4" s="113">
        <f>'Наполни своё лето|comiss '!V4</f>
        <v>45883</v>
      </c>
      <c r="W4" s="113">
        <f>'Наполни своё лето|comiss '!W4</f>
        <v>45885</v>
      </c>
      <c r="X4" s="113">
        <f>'Наполни своё лето|comiss '!X4</f>
        <v>45888</v>
      </c>
      <c r="Y4" s="113">
        <f>'Наполни своё лето|comiss '!Y4</f>
        <v>45890</v>
      </c>
      <c r="Z4" s="113">
        <f>'Наполни своё лето|comiss '!Z4</f>
        <v>45892</v>
      </c>
      <c r="AA4" s="113">
        <f>'Наполни своё лето|comiss '!AA4</f>
        <v>45900</v>
      </c>
      <c r="AB4" s="113">
        <f>'Наполни своё лето|comiss '!AB4</f>
        <v>45904</v>
      </c>
      <c r="AC4" s="113">
        <f>'Наполни своё лето|comiss '!AC4</f>
        <v>45908</v>
      </c>
      <c r="AD4" s="113">
        <f>'Наполни своё лето|comiss '!AD4</f>
        <v>45921</v>
      </c>
      <c r="AE4" s="113">
        <f>'Наполни своё лето|comiss '!AE4</f>
        <v>45927</v>
      </c>
      <c r="AF4" s="113">
        <f>'Наполни своё лето|comiss '!AF4</f>
        <v>45930</v>
      </c>
    </row>
    <row r="5" spans="1:32"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s="16" customFormat="1" ht="12" customHeight="1" x14ac:dyDescent="0.2">
      <c r="A6" s="4">
        <v>1</v>
      </c>
      <c r="B6" s="13">
        <f>'Наполни своё лето|comiss '!B6</f>
        <v>8910</v>
      </c>
      <c r="C6" s="13">
        <f>'Наполни своё лето|comiss '!C6</f>
        <v>8910</v>
      </c>
      <c r="D6" s="13">
        <f>'Наполни своё лето|comiss '!D6</f>
        <v>8910</v>
      </c>
      <c r="E6" s="13">
        <f>'Наполни своё лето|comiss '!E6</f>
        <v>6930</v>
      </c>
      <c r="F6" s="13">
        <f>'Наполни своё лето|comiss '!F6</f>
        <v>8010</v>
      </c>
      <c r="G6" s="13">
        <f>'Наполни своё лето|comiss '!G6</f>
        <v>7560</v>
      </c>
      <c r="H6" s="13">
        <f>'Наполни своё лето|comiss '!H6</f>
        <v>7200</v>
      </c>
      <c r="I6" s="13">
        <f>'Наполни своё лето|comiss '!I6</f>
        <v>10260</v>
      </c>
      <c r="J6" s="13">
        <f>'Наполни своё лето|comiss '!J6</f>
        <v>10800</v>
      </c>
      <c r="K6" s="13">
        <f>'Наполни своё лето|comiss '!K6</f>
        <v>11970</v>
      </c>
      <c r="L6" s="13">
        <f>'Наполни своё лето|comiss '!L6</f>
        <v>8910</v>
      </c>
      <c r="M6" s="13">
        <f>'Наполни своё лето|comiss '!M6</f>
        <v>9810</v>
      </c>
      <c r="N6" s="13">
        <f>'Наполни своё лето|comiss '!N6</f>
        <v>10260</v>
      </c>
      <c r="O6" s="13">
        <f>'Наполни своё лето|comiss '!O6</f>
        <v>9810</v>
      </c>
      <c r="P6" s="13">
        <f>'Наполни своё лето|comiss '!P6</f>
        <v>10800</v>
      </c>
      <c r="Q6" s="13">
        <f>'Наполни своё лето|comiss '!Q6</f>
        <v>10800</v>
      </c>
      <c r="R6" s="13">
        <f>'Наполни своё лето|comiss '!R6</f>
        <v>9810</v>
      </c>
      <c r="S6" s="13">
        <f>'Наполни своё лето|comiss '!S6</f>
        <v>10260</v>
      </c>
      <c r="T6" s="13">
        <f>'Наполни своё лето|comiss '!T6</f>
        <v>10260</v>
      </c>
      <c r="U6" s="13">
        <f>'Наполни своё лето|comiss '!U6</f>
        <v>10800</v>
      </c>
      <c r="V6" s="13">
        <f>'Наполни своё лето|comiss '!V6</f>
        <v>10800</v>
      </c>
      <c r="W6" s="13">
        <f>'Наполни своё лето|comiss '!W6</f>
        <v>11160</v>
      </c>
      <c r="X6" s="13">
        <f>'Наполни своё лето|comiss '!X6</f>
        <v>10800</v>
      </c>
      <c r="Y6" s="13">
        <f>'Наполни своё лето|comiss '!Y6</f>
        <v>8910</v>
      </c>
      <c r="Z6" s="13">
        <f>'Наполни своё лето|comiss '!Z6</f>
        <v>10260</v>
      </c>
      <c r="AA6" s="13">
        <f>'Наполни своё лето|comiss '!AA6</f>
        <v>8460</v>
      </c>
      <c r="AB6" s="13">
        <f>'Наполни своё лето|comiss '!AB6</f>
        <v>7650</v>
      </c>
      <c r="AC6" s="13">
        <f>'Наполни своё лето|comiss '!AC6</f>
        <v>8460</v>
      </c>
      <c r="AD6" s="13">
        <f>'Наполни своё лето|comiss '!AD6</f>
        <v>8730</v>
      </c>
      <c r="AE6" s="13">
        <f>'Наполни своё лето|comiss '!AE6</f>
        <v>8460</v>
      </c>
      <c r="AF6" s="13">
        <f>'Наполни своё лето|comiss '!AF6</f>
        <v>7200</v>
      </c>
    </row>
    <row r="7" spans="1:32" s="16" customFormat="1" ht="12" customHeight="1" x14ac:dyDescent="0.2">
      <c r="A7" s="4">
        <v>2</v>
      </c>
      <c r="B7" s="13">
        <f>'Наполни своё лето|comiss '!B7</f>
        <v>10260</v>
      </c>
      <c r="C7" s="13">
        <f>'Наполни своё лето|comiss '!C7</f>
        <v>10260</v>
      </c>
      <c r="D7" s="13">
        <f>'Наполни своё лето|comiss '!D7</f>
        <v>10260</v>
      </c>
      <c r="E7" s="13">
        <f>'Наполни своё лето|comiss '!E7</f>
        <v>8280</v>
      </c>
      <c r="F7" s="13">
        <f>'Наполни своё лето|comiss '!F7</f>
        <v>9360</v>
      </c>
      <c r="G7" s="13">
        <f>'Наполни своё лето|comiss '!G7</f>
        <v>8910</v>
      </c>
      <c r="H7" s="13">
        <f>'Наполни своё лето|comiss '!H7</f>
        <v>8550</v>
      </c>
      <c r="I7" s="13">
        <f>'Наполни своё лето|comiss '!I7</f>
        <v>11610</v>
      </c>
      <c r="J7" s="13">
        <f>'Наполни своё лето|comiss '!J7</f>
        <v>12150</v>
      </c>
      <c r="K7" s="13">
        <f>'Наполни своё лето|comiss '!K7</f>
        <v>13320</v>
      </c>
      <c r="L7" s="13">
        <f>'Наполни своё лето|comiss '!L7</f>
        <v>10260</v>
      </c>
      <c r="M7" s="13">
        <f>'Наполни своё лето|comiss '!M7</f>
        <v>11160</v>
      </c>
      <c r="N7" s="13">
        <f>'Наполни своё лето|comiss '!N7</f>
        <v>11610</v>
      </c>
      <c r="O7" s="13">
        <f>'Наполни своё лето|comiss '!O7</f>
        <v>11160</v>
      </c>
      <c r="P7" s="13">
        <f>'Наполни своё лето|comiss '!P7</f>
        <v>12150</v>
      </c>
      <c r="Q7" s="13">
        <f>'Наполни своё лето|comiss '!Q7</f>
        <v>12150</v>
      </c>
      <c r="R7" s="13">
        <f>'Наполни своё лето|comiss '!R7</f>
        <v>11160</v>
      </c>
      <c r="S7" s="13">
        <f>'Наполни своё лето|comiss '!S7</f>
        <v>11610</v>
      </c>
      <c r="T7" s="13">
        <f>'Наполни своё лето|comiss '!T7</f>
        <v>11610</v>
      </c>
      <c r="U7" s="13">
        <f>'Наполни своё лето|comiss '!U7</f>
        <v>12150</v>
      </c>
      <c r="V7" s="13">
        <f>'Наполни своё лето|comiss '!V7</f>
        <v>12150</v>
      </c>
      <c r="W7" s="13">
        <f>'Наполни своё лето|comiss '!W7</f>
        <v>12510</v>
      </c>
      <c r="X7" s="13">
        <f>'Наполни своё лето|comiss '!X7</f>
        <v>12150</v>
      </c>
      <c r="Y7" s="13">
        <f>'Наполни своё лето|comiss '!Y7</f>
        <v>10260</v>
      </c>
      <c r="Z7" s="13">
        <f>'Наполни своё лето|comiss '!Z7</f>
        <v>11610</v>
      </c>
      <c r="AA7" s="13">
        <f>'Наполни своё лето|comiss '!AA7</f>
        <v>9810</v>
      </c>
      <c r="AB7" s="13">
        <f>'Наполни своё лето|comiss '!AB7</f>
        <v>9000</v>
      </c>
      <c r="AC7" s="13">
        <f>'Наполни своё лето|comiss '!AC7</f>
        <v>9810</v>
      </c>
      <c r="AD7" s="13">
        <f>'Наполни своё лето|comiss '!AD7</f>
        <v>10080</v>
      </c>
      <c r="AE7" s="13">
        <f>'Наполни своё лето|comiss '!AE7</f>
        <v>9810</v>
      </c>
      <c r="AF7" s="13">
        <f>'Наполни своё лето|comiss '!AF7</f>
        <v>8550</v>
      </c>
    </row>
    <row r="8" spans="1:32"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s="16" customFormat="1" ht="12" customHeight="1" x14ac:dyDescent="0.2">
      <c r="A9" s="4">
        <v>1</v>
      </c>
      <c r="B9" s="13">
        <f>'Наполни своё лето|comiss '!B9</f>
        <v>10710</v>
      </c>
      <c r="C9" s="13">
        <f>'Наполни своё лето|comiss '!C9</f>
        <v>10710</v>
      </c>
      <c r="D9" s="13">
        <f>'Наполни своё лето|comiss '!D9</f>
        <v>10710</v>
      </c>
      <c r="E9" s="13">
        <f>'Наполни своё лето|comiss '!E9</f>
        <v>8730</v>
      </c>
      <c r="F9" s="13">
        <f>'Наполни своё лето|comiss '!F9</f>
        <v>9810</v>
      </c>
      <c r="G9" s="13">
        <f>'Наполни своё лето|comiss '!G9</f>
        <v>9360</v>
      </c>
      <c r="H9" s="13">
        <f>'Наполни своё лето|comiss '!H9</f>
        <v>9000</v>
      </c>
      <c r="I9" s="13">
        <f>'Наполни своё лето|comiss '!I9</f>
        <v>12060</v>
      </c>
      <c r="J9" s="13">
        <f>'Наполни своё лето|comiss '!J9</f>
        <v>12600</v>
      </c>
      <c r="K9" s="13">
        <f>'Наполни своё лето|comiss '!K9</f>
        <v>13770</v>
      </c>
      <c r="L9" s="13">
        <f>'Наполни своё лето|comiss '!L9</f>
        <v>10710</v>
      </c>
      <c r="M9" s="13">
        <f>'Наполни своё лето|comiss '!M9</f>
        <v>11610</v>
      </c>
      <c r="N9" s="13">
        <f>'Наполни своё лето|comiss '!N9</f>
        <v>12060</v>
      </c>
      <c r="O9" s="13">
        <f>'Наполни своё лето|comiss '!O9</f>
        <v>11610</v>
      </c>
      <c r="P9" s="13">
        <f>'Наполни своё лето|comiss '!P9</f>
        <v>12600</v>
      </c>
      <c r="Q9" s="13">
        <f>'Наполни своё лето|comiss '!Q9</f>
        <v>12600</v>
      </c>
      <c r="R9" s="13">
        <f>'Наполни своё лето|comiss '!R9</f>
        <v>11610</v>
      </c>
      <c r="S9" s="13">
        <f>'Наполни своё лето|comiss '!S9</f>
        <v>12060</v>
      </c>
      <c r="T9" s="13">
        <f>'Наполни своё лето|comiss '!T9</f>
        <v>12060</v>
      </c>
      <c r="U9" s="13">
        <f>'Наполни своё лето|comiss '!U9</f>
        <v>12600</v>
      </c>
      <c r="V9" s="13">
        <f>'Наполни своё лето|comiss '!V9</f>
        <v>12600</v>
      </c>
      <c r="W9" s="13">
        <f>'Наполни своё лето|comiss '!W9</f>
        <v>12960</v>
      </c>
      <c r="X9" s="13">
        <f>'Наполни своё лето|comiss '!X9</f>
        <v>12600</v>
      </c>
      <c r="Y9" s="13">
        <f>'Наполни своё лето|comiss '!Y9</f>
        <v>10710</v>
      </c>
      <c r="Z9" s="13">
        <f>'Наполни своё лето|comiss '!Z9</f>
        <v>12060</v>
      </c>
      <c r="AA9" s="13">
        <f>'Наполни своё лето|comiss '!AA9</f>
        <v>10260</v>
      </c>
      <c r="AB9" s="13">
        <f>'Наполни своё лето|comiss '!AB9</f>
        <v>9000</v>
      </c>
      <c r="AC9" s="13">
        <f>'Наполни своё лето|comiss '!AC9</f>
        <v>9810</v>
      </c>
      <c r="AD9" s="13">
        <f>'Наполни своё лето|comiss '!AD9</f>
        <v>10080</v>
      </c>
      <c r="AE9" s="13">
        <f>'Наполни своё лето|comiss '!AE9</f>
        <v>9810</v>
      </c>
      <c r="AF9" s="13">
        <f>'Наполни своё лето|comiss '!AF9</f>
        <v>8550</v>
      </c>
    </row>
    <row r="10" spans="1:32" s="16" customFormat="1" ht="12" customHeight="1" x14ac:dyDescent="0.2">
      <c r="A10" s="4">
        <v>2</v>
      </c>
      <c r="B10" s="13">
        <f>'Наполни своё лето|comiss '!B10</f>
        <v>12060</v>
      </c>
      <c r="C10" s="13">
        <f>'Наполни своё лето|comiss '!C10</f>
        <v>12060</v>
      </c>
      <c r="D10" s="13">
        <f>'Наполни своё лето|comiss '!D10</f>
        <v>12060</v>
      </c>
      <c r="E10" s="13">
        <f>'Наполни своё лето|comiss '!E10</f>
        <v>10080</v>
      </c>
      <c r="F10" s="13">
        <f>'Наполни своё лето|comiss '!F10</f>
        <v>11160</v>
      </c>
      <c r="G10" s="13">
        <f>'Наполни своё лето|comiss '!G10</f>
        <v>10710</v>
      </c>
      <c r="H10" s="13">
        <f>'Наполни своё лето|comiss '!H10</f>
        <v>10350</v>
      </c>
      <c r="I10" s="13">
        <f>'Наполни своё лето|comiss '!I10</f>
        <v>13410</v>
      </c>
      <c r="J10" s="13">
        <f>'Наполни своё лето|comiss '!J10</f>
        <v>13950</v>
      </c>
      <c r="K10" s="13">
        <f>'Наполни своё лето|comiss '!K10</f>
        <v>15120</v>
      </c>
      <c r="L10" s="13">
        <f>'Наполни своё лето|comiss '!L10</f>
        <v>12060</v>
      </c>
      <c r="M10" s="13">
        <f>'Наполни своё лето|comiss '!M10</f>
        <v>12960</v>
      </c>
      <c r="N10" s="13">
        <f>'Наполни своё лето|comiss '!N10</f>
        <v>13410</v>
      </c>
      <c r="O10" s="13">
        <f>'Наполни своё лето|comiss '!O10</f>
        <v>12960</v>
      </c>
      <c r="P10" s="13">
        <f>'Наполни своё лето|comiss '!P10</f>
        <v>13950</v>
      </c>
      <c r="Q10" s="13">
        <f>'Наполни своё лето|comiss '!Q10</f>
        <v>13950</v>
      </c>
      <c r="R10" s="13">
        <f>'Наполни своё лето|comiss '!R10</f>
        <v>12960</v>
      </c>
      <c r="S10" s="13">
        <f>'Наполни своё лето|comiss '!S10</f>
        <v>13410</v>
      </c>
      <c r="T10" s="13">
        <f>'Наполни своё лето|comiss '!T10</f>
        <v>13410</v>
      </c>
      <c r="U10" s="13">
        <f>'Наполни своё лето|comiss '!U10</f>
        <v>13950</v>
      </c>
      <c r="V10" s="13">
        <f>'Наполни своё лето|comiss '!V10</f>
        <v>13950</v>
      </c>
      <c r="W10" s="13">
        <f>'Наполни своё лето|comiss '!W10</f>
        <v>14310</v>
      </c>
      <c r="X10" s="13">
        <f>'Наполни своё лето|comiss '!X10</f>
        <v>13950</v>
      </c>
      <c r="Y10" s="13">
        <f>'Наполни своё лето|comiss '!Y10</f>
        <v>12060</v>
      </c>
      <c r="Z10" s="13">
        <f>'Наполни своё лето|comiss '!Z10</f>
        <v>13410</v>
      </c>
      <c r="AA10" s="13">
        <f>'Наполни своё лето|comiss '!AA10</f>
        <v>11610</v>
      </c>
      <c r="AB10" s="13">
        <f>'Наполни своё лето|comiss '!AB10</f>
        <v>10350</v>
      </c>
      <c r="AC10" s="13">
        <f>'Наполни своё лето|comiss '!AC10</f>
        <v>11160</v>
      </c>
      <c r="AD10" s="13">
        <f>'Наполни своё лето|comiss '!AD10</f>
        <v>11430</v>
      </c>
      <c r="AE10" s="13">
        <f>'Наполни своё лето|comiss '!AE10</f>
        <v>11160</v>
      </c>
      <c r="AF10" s="13">
        <f>'Наполни своё лето|comiss '!AF10</f>
        <v>9900</v>
      </c>
    </row>
    <row r="11" spans="1:32"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1:32" s="16" customFormat="1" ht="12" customHeight="1" x14ac:dyDescent="0.2">
      <c r="A12" s="4">
        <v>1</v>
      </c>
      <c r="B12" s="13">
        <f>'Наполни своё лето|comiss '!B12</f>
        <v>15660</v>
      </c>
      <c r="C12" s="13">
        <f>'Наполни своё лето|comiss '!C12</f>
        <v>15660</v>
      </c>
      <c r="D12" s="13">
        <f>'Наполни своё лето|comiss '!D12</f>
        <v>15660</v>
      </c>
      <c r="E12" s="13">
        <f>'Наполни своё лето|comiss '!E12</f>
        <v>13680</v>
      </c>
      <c r="F12" s="13">
        <f>'Наполни своё лето|comiss '!F12</f>
        <v>14760</v>
      </c>
      <c r="G12" s="13">
        <f>'Наполни своё лето|comiss '!G12</f>
        <v>14310</v>
      </c>
      <c r="H12" s="13">
        <f>'Наполни своё лето|comiss '!H12</f>
        <v>13950</v>
      </c>
      <c r="I12" s="13">
        <f>'Наполни своё лето|comiss '!I12</f>
        <v>17010</v>
      </c>
      <c r="J12" s="13">
        <f>'Наполни своё лето|comiss '!J12</f>
        <v>17550</v>
      </c>
      <c r="K12" s="13">
        <f>'Наполни своё лето|comiss '!K12</f>
        <v>18720</v>
      </c>
      <c r="L12" s="13">
        <f>'Наполни своё лето|comiss '!L12</f>
        <v>15660</v>
      </c>
      <c r="M12" s="13">
        <f>'Наполни своё лето|comiss '!M12</f>
        <v>16560</v>
      </c>
      <c r="N12" s="13">
        <f>'Наполни своё лето|comiss '!N12</f>
        <v>17010</v>
      </c>
      <c r="O12" s="13">
        <f>'Наполни своё лето|comiss '!O12</f>
        <v>16560</v>
      </c>
      <c r="P12" s="13">
        <f>'Наполни своё лето|comiss '!P12</f>
        <v>17550</v>
      </c>
      <c r="Q12" s="13">
        <f>'Наполни своё лето|comiss '!Q12</f>
        <v>17550</v>
      </c>
      <c r="R12" s="13">
        <f>'Наполни своё лето|comiss '!R12</f>
        <v>16560</v>
      </c>
      <c r="S12" s="13">
        <f>'Наполни своё лето|comiss '!S12</f>
        <v>17010</v>
      </c>
      <c r="T12" s="13">
        <f>'Наполни своё лето|comiss '!T12</f>
        <v>17010</v>
      </c>
      <c r="U12" s="13">
        <f>'Наполни своё лето|comiss '!U12</f>
        <v>17550</v>
      </c>
      <c r="V12" s="13">
        <f>'Наполни своё лето|comiss '!V12</f>
        <v>17550</v>
      </c>
      <c r="W12" s="13">
        <f>'Наполни своё лето|comiss '!W12</f>
        <v>17910</v>
      </c>
      <c r="X12" s="13">
        <f>'Наполни своё лето|comiss '!X12</f>
        <v>17550</v>
      </c>
      <c r="Y12" s="13">
        <f>'Наполни своё лето|comiss '!Y12</f>
        <v>15660</v>
      </c>
      <c r="Z12" s="13">
        <f>'Наполни своё лето|comiss '!Z12</f>
        <v>17010</v>
      </c>
      <c r="AA12" s="13">
        <f>'Наполни своё лето|comiss '!AA12</f>
        <v>15210</v>
      </c>
      <c r="AB12" s="13">
        <f>'Наполни своё лето|comiss '!AB12</f>
        <v>13500</v>
      </c>
      <c r="AC12" s="13">
        <f>'Наполни своё лето|comiss '!AC12</f>
        <v>14310</v>
      </c>
      <c r="AD12" s="13">
        <f>'Наполни своё лето|comiss '!AD12</f>
        <v>14580</v>
      </c>
      <c r="AE12" s="13">
        <f>'Наполни своё лето|comiss '!AE12</f>
        <v>14310</v>
      </c>
      <c r="AF12" s="13">
        <f>'Наполни своё лето|comiss '!AF12</f>
        <v>13050</v>
      </c>
    </row>
    <row r="13" spans="1:32" s="16" customFormat="1" ht="12" customHeight="1" x14ac:dyDescent="0.2">
      <c r="A13" s="4">
        <v>2</v>
      </c>
      <c r="B13" s="13">
        <f>'Наполни своё лето|comiss '!B13</f>
        <v>17010</v>
      </c>
      <c r="C13" s="13">
        <f>'Наполни своё лето|comiss '!C13</f>
        <v>17010</v>
      </c>
      <c r="D13" s="13">
        <f>'Наполни своё лето|comiss '!D13</f>
        <v>17010</v>
      </c>
      <c r="E13" s="13">
        <f>'Наполни своё лето|comiss '!E13</f>
        <v>15030</v>
      </c>
      <c r="F13" s="13">
        <f>'Наполни своё лето|comiss '!F13</f>
        <v>16110</v>
      </c>
      <c r="G13" s="13">
        <f>'Наполни своё лето|comiss '!G13</f>
        <v>15660</v>
      </c>
      <c r="H13" s="13">
        <f>'Наполни своё лето|comiss '!H13</f>
        <v>15300</v>
      </c>
      <c r="I13" s="13">
        <f>'Наполни своё лето|comiss '!I13</f>
        <v>18360</v>
      </c>
      <c r="J13" s="13">
        <f>'Наполни своё лето|comiss '!J13</f>
        <v>18900</v>
      </c>
      <c r="K13" s="13">
        <f>'Наполни своё лето|comiss '!K13</f>
        <v>20070</v>
      </c>
      <c r="L13" s="13">
        <f>'Наполни своё лето|comiss '!L13</f>
        <v>17010</v>
      </c>
      <c r="M13" s="13">
        <f>'Наполни своё лето|comiss '!M13</f>
        <v>17910</v>
      </c>
      <c r="N13" s="13">
        <f>'Наполни своё лето|comiss '!N13</f>
        <v>18360</v>
      </c>
      <c r="O13" s="13">
        <f>'Наполни своё лето|comiss '!O13</f>
        <v>17910</v>
      </c>
      <c r="P13" s="13">
        <f>'Наполни своё лето|comiss '!P13</f>
        <v>18900</v>
      </c>
      <c r="Q13" s="13">
        <f>'Наполни своё лето|comiss '!Q13</f>
        <v>18900</v>
      </c>
      <c r="R13" s="13">
        <f>'Наполни своё лето|comiss '!R13</f>
        <v>17910</v>
      </c>
      <c r="S13" s="13">
        <f>'Наполни своё лето|comiss '!S13</f>
        <v>18360</v>
      </c>
      <c r="T13" s="13">
        <f>'Наполни своё лето|comiss '!T13</f>
        <v>18360</v>
      </c>
      <c r="U13" s="13">
        <f>'Наполни своё лето|comiss '!U13</f>
        <v>18900</v>
      </c>
      <c r="V13" s="13">
        <f>'Наполни своё лето|comiss '!V13</f>
        <v>18900</v>
      </c>
      <c r="W13" s="13">
        <f>'Наполни своё лето|comiss '!W13</f>
        <v>19260</v>
      </c>
      <c r="X13" s="13">
        <f>'Наполни своё лето|comiss '!X13</f>
        <v>18900</v>
      </c>
      <c r="Y13" s="13">
        <f>'Наполни своё лето|comiss '!Y13</f>
        <v>17010</v>
      </c>
      <c r="Z13" s="13">
        <f>'Наполни своё лето|comiss '!Z13</f>
        <v>18360</v>
      </c>
      <c r="AA13" s="13">
        <f>'Наполни своё лето|comiss '!AA13</f>
        <v>16560</v>
      </c>
      <c r="AB13" s="13">
        <f>'Наполни своё лето|comiss '!AB13</f>
        <v>14850</v>
      </c>
      <c r="AC13" s="13">
        <f>'Наполни своё лето|comiss '!AC13</f>
        <v>15660</v>
      </c>
      <c r="AD13" s="13">
        <f>'Наполни своё лето|comiss '!AD13</f>
        <v>15930</v>
      </c>
      <c r="AE13" s="13">
        <f>'Наполни своё лето|comiss '!AE13</f>
        <v>15660</v>
      </c>
      <c r="AF13" s="13">
        <f>'Наполни своё лето|comiss '!AF13</f>
        <v>14400</v>
      </c>
    </row>
    <row r="14" spans="1:32"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s="16" customFormat="1" ht="12" customHeight="1" x14ac:dyDescent="0.2">
      <c r="A15" s="4">
        <v>1</v>
      </c>
      <c r="B15" s="13">
        <f>'Наполни своё лето|comiss '!B15</f>
        <v>17460</v>
      </c>
      <c r="C15" s="13">
        <f>'Наполни своё лето|comiss '!C15</f>
        <v>17460</v>
      </c>
      <c r="D15" s="13">
        <f>'Наполни своё лето|comiss '!D15</f>
        <v>17460</v>
      </c>
      <c r="E15" s="13">
        <f>'Наполни своё лето|comiss '!E15</f>
        <v>15480</v>
      </c>
      <c r="F15" s="13">
        <f>'Наполни своё лето|comiss '!F15</f>
        <v>16560</v>
      </c>
      <c r="G15" s="13">
        <f>'Наполни своё лето|comiss '!G15</f>
        <v>16110</v>
      </c>
      <c r="H15" s="13">
        <f>'Наполни своё лето|comiss '!H15</f>
        <v>15750</v>
      </c>
      <c r="I15" s="13">
        <f>'Наполни своё лето|comiss '!I15</f>
        <v>18810</v>
      </c>
      <c r="J15" s="13">
        <f>'Наполни своё лето|comiss '!J15</f>
        <v>19350</v>
      </c>
      <c r="K15" s="13">
        <f>'Наполни своё лето|comiss '!K15</f>
        <v>20520</v>
      </c>
      <c r="L15" s="13">
        <f>'Наполни своё лето|comiss '!L15</f>
        <v>17460</v>
      </c>
      <c r="M15" s="13">
        <f>'Наполни своё лето|comiss '!M15</f>
        <v>18360</v>
      </c>
      <c r="N15" s="13">
        <f>'Наполни своё лето|comiss '!N15</f>
        <v>18810</v>
      </c>
      <c r="O15" s="13">
        <f>'Наполни своё лето|comiss '!O15</f>
        <v>18360</v>
      </c>
      <c r="P15" s="13">
        <f>'Наполни своё лето|comiss '!P15</f>
        <v>19350</v>
      </c>
      <c r="Q15" s="13">
        <f>'Наполни своё лето|comiss '!Q15</f>
        <v>19350</v>
      </c>
      <c r="R15" s="13">
        <f>'Наполни своё лето|comiss '!R15</f>
        <v>18360</v>
      </c>
      <c r="S15" s="13">
        <f>'Наполни своё лето|comiss '!S15</f>
        <v>18810</v>
      </c>
      <c r="T15" s="13">
        <f>'Наполни своё лето|comiss '!T15</f>
        <v>18810</v>
      </c>
      <c r="U15" s="13">
        <f>'Наполни своё лето|comiss '!U15</f>
        <v>19350</v>
      </c>
      <c r="V15" s="13">
        <f>'Наполни своё лето|comiss '!V15</f>
        <v>19350</v>
      </c>
      <c r="W15" s="13">
        <f>'Наполни своё лето|comiss '!W15</f>
        <v>19710</v>
      </c>
      <c r="X15" s="13">
        <f>'Наполни своё лето|comiss '!X15</f>
        <v>19350</v>
      </c>
      <c r="Y15" s="13">
        <f>'Наполни своё лето|comiss '!Y15</f>
        <v>17460</v>
      </c>
      <c r="Z15" s="13">
        <f>'Наполни своё лето|comiss '!Z15</f>
        <v>18810</v>
      </c>
      <c r="AA15" s="13">
        <f>'Наполни своё лето|comiss '!AA15</f>
        <v>17010</v>
      </c>
      <c r="AB15" s="13">
        <f>'Наполни своё лето|comiss '!AB15</f>
        <v>15300</v>
      </c>
      <c r="AC15" s="13">
        <f>'Наполни своё лето|comiss '!AC15</f>
        <v>16110</v>
      </c>
      <c r="AD15" s="13">
        <f>'Наполни своё лето|comiss '!AD15</f>
        <v>16380</v>
      </c>
      <c r="AE15" s="13">
        <f>'Наполни своё лето|comiss '!AE15</f>
        <v>16110</v>
      </c>
      <c r="AF15" s="13">
        <f>'Наполни своё лето|comiss '!AF15</f>
        <v>14850</v>
      </c>
    </row>
    <row r="16" spans="1:32" s="16" customFormat="1" ht="12" customHeight="1" x14ac:dyDescent="0.2">
      <c r="A16" s="278">
        <v>2</v>
      </c>
      <c r="B16" s="13">
        <f>'Наполни своё лето|comiss '!B16</f>
        <v>18810</v>
      </c>
      <c r="C16" s="13">
        <f>'Наполни своё лето|comiss '!C16</f>
        <v>18810</v>
      </c>
      <c r="D16" s="13">
        <f>'Наполни своё лето|comiss '!D16</f>
        <v>18810</v>
      </c>
      <c r="E16" s="13">
        <f>'Наполни своё лето|comiss '!E16</f>
        <v>16830</v>
      </c>
      <c r="F16" s="13">
        <f>'Наполни своё лето|comiss '!F16</f>
        <v>17910</v>
      </c>
      <c r="G16" s="13">
        <f>'Наполни своё лето|comiss '!G16</f>
        <v>17460</v>
      </c>
      <c r="H16" s="13">
        <f>'Наполни своё лето|comiss '!H16</f>
        <v>17100</v>
      </c>
      <c r="I16" s="13">
        <f>'Наполни своё лето|comiss '!I16</f>
        <v>20160</v>
      </c>
      <c r="J16" s="13">
        <f>'Наполни своё лето|comiss '!J16</f>
        <v>20700</v>
      </c>
      <c r="K16" s="13">
        <f>'Наполни своё лето|comiss '!K16</f>
        <v>21870</v>
      </c>
      <c r="L16" s="13">
        <f>'Наполни своё лето|comiss '!L16</f>
        <v>18810</v>
      </c>
      <c r="M16" s="13">
        <f>'Наполни своё лето|comiss '!M16</f>
        <v>19710</v>
      </c>
      <c r="N16" s="13">
        <f>'Наполни своё лето|comiss '!N16</f>
        <v>20160</v>
      </c>
      <c r="O16" s="13">
        <f>'Наполни своё лето|comiss '!O16</f>
        <v>19710</v>
      </c>
      <c r="P16" s="13">
        <f>'Наполни своё лето|comiss '!P16</f>
        <v>20700</v>
      </c>
      <c r="Q16" s="13">
        <f>'Наполни своё лето|comiss '!Q16</f>
        <v>20700</v>
      </c>
      <c r="R16" s="13">
        <f>'Наполни своё лето|comiss '!R16</f>
        <v>19710</v>
      </c>
      <c r="S16" s="13">
        <f>'Наполни своё лето|comiss '!S16</f>
        <v>20160</v>
      </c>
      <c r="T16" s="13">
        <f>'Наполни своё лето|comiss '!T16</f>
        <v>20160</v>
      </c>
      <c r="U16" s="13">
        <f>'Наполни своё лето|comiss '!U16</f>
        <v>20700</v>
      </c>
      <c r="V16" s="13">
        <f>'Наполни своё лето|comiss '!V16</f>
        <v>20700</v>
      </c>
      <c r="W16" s="13">
        <f>'Наполни своё лето|comiss '!W16</f>
        <v>21060</v>
      </c>
      <c r="X16" s="13">
        <f>'Наполни своё лето|comiss '!X16</f>
        <v>20700</v>
      </c>
      <c r="Y16" s="13">
        <f>'Наполни своё лето|comiss '!Y16</f>
        <v>18810</v>
      </c>
      <c r="Z16" s="13">
        <f>'Наполни своё лето|comiss '!Z16</f>
        <v>20160</v>
      </c>
      <c r="AA16" s="13">
        <f>'Наполни своё лето|comiss '!AA16</f>
        <v>18360</v>
      </c>
      <c r="AB16" s="13">
        <f>'Наполни своё лето|comiss '!AB16</f>
        <v>16650</v>
      </c>
      <c r="AC16" s="13">
        <f>'Наполни своё лето|comiss '!AC16</f>
        <v>17460</v>
      </c>
      <c r="AD16" s="13">
        <f>'Наполни своё лето|comiss '!AD16</f>
        <v>17730</v>
      </c>
      <c r="AE16" s="13">
        <f>'Наполни своё лето|comiss '!AE16</f>
        <v>17460</v>
      </c>
      <c r="AF16" s="13">
        <f>'Наполни своё лето|comiss '!AF16</f>
        <v>16200</v>
      </c>
    </row>
    <row r="17" spans="1:32"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1:32" s="16" customFormat="1" ht="12" customHeight="1" x14ac:dyDescent="0.2">
      <c r="A18" s="4">
        <v>1</v>
      </c>
      <c r="B18" s="13">
        <f>'Наполни своё лето|comiss '!B18</f>
        <v>25110</v>
      </c>
      <c r="C18" s="13">
        <f>'Наполни своё лето|comiss '!C18</f>
        <v>25110</v>
      </c>
      <c r="D18" s="13">
        <f>'Наполни своё лето|comiss '!D18</f>
        <v>25110</v>
      </c>
      <c r="E18" s="13">
        <f>'Наполни своё лето|comiss '!E18</f>
        <v>23130</v>
      </c>
      <c r="F18" s="13">
        <f>'Наполни своё лето|comiss '!F18</f>
        <v>24210</v>
      </c>
      <c r="G18" s="13">
        <f>'Наполни своё лето|comiss '!G18</f>
        <v>23760</v>
      </c>
      <c r="H18" s="13">
        <f>'Наполни своё лето|comiss '!H18</f>
        <v>23400</v>
      </c>
      <c r="I18" s="13">
        <f>'Наполни своё лето|comiss '!I18</f>
        <v>26460</v>
      </c>
      <c r="J18" s="13">
        <f>'Наполни своё лето|comiss '!J18</f>
        <v>27000</v>
      </c>
      <c r="K18" s="13">
        <f>'Наполни своё лето|comiss '!K18</f>
        <v>28170</v>
      </c>
      <c r="L18" s="13">
        <f>'Наполни своё лето|comiss '!L18</f>
        <v>25110</v>
      </c>
      <c r="M18" s="13">
        <f>'Наполни своё лето|comiss '!M18</f>
        <v>26010</v>
      </c>
      <c r="N18" s="13">
        <f>'Наполни своё лето|comiss '!N18</f>
        <v>26460</v>
      </c>
      <c r="O18" s="13">
        <f>'Наполни своё лето|comiss '!O18</f>
        <v>26010</v>
      </c>
      <c r="P18" s="13">
        <f>'Наполни своё лето|comiss '!P18</f>
        <v>27000</v>
      </c>
      <c r="Q18" s="13">
        <f>'Наполни своё лето|comiss '!Q18</f>
        <v>27000</v>
      </c>
      <c r="R18" s="13">
        <f>'Наполни своё лето|comiss '!R18</f>
        <v>26010</v>
      </c>
      <c r="S18" s="13">
        <f>'Наполни своё лето|comiss '!S18</f>
        <v>26460</v>
      </c>
      <c r="T18" s="13">
        <f>'Наполни своё лето|comiss '!T18</f>
        <v>26460</v>
      </c>
      <c r="U18" s="13">
        <f>'Наполни своё лето|comiss '!U18</f>
        <v>27000</v>
      </c>
      <c r="V18" s="13">
        <f>'Наполни своё лето|comiss '!V18</f>
        <v>27000</v>
      </c>
      <c r="W18" s="13">
        <f>'Наполни своё лето|comiss '!W18</f>
        <v>27360</v>
      </c>
      <c r="X18" s="13">
        <f>'Наполни своё лето|comiss '!X18</f>
        <v>27000</v>
      </c>
      <c r="Y18" s="13">
        <f>'Наполни своё лето|comiss '!Y18</f>
        <v>25110</v>
      </c>
      <c r="Z18" s="13">
        <f>'Наполни своё лето|comiss '!Z18</f>
        <v>26460</v>
      </c>
      <c r="AA18" s="13">
        <f>'Наполни своё лето|comiss '!AA18</f>
        <v>24660</v>
      </c>
      <c r="AB18" s="13">
        <f>'Наполни своё лето|comiss '!AB18</f>
        <v>21150</v>
      </c>
      <c r="AC18" s="13">
        <f>'Наполни своё лето|comiss '!AC18</f>
        <v>21960</v>
      </c>
      <c r="AD18" s="13">
        <f>'Наполни своё лето|comiss '!AD18</f>
        <v>22230</v>
      </c>
      <c r="AE18" s="13">
        <f>'Наполни своё лето|comiss '!AE18</f>
        <v>21960</v>
      </c>
      <c r="AF18" s="13">
        <f>'Наполни своё лето|comiss '!AF18</f>
        <v>20700</v>
      </c>
    </row>
    <row r="19" spans="1:32" s="16" customFormat="1" ht="12" customHeight="1" x14ac:dyDescent="0.2">
      <c r="A19" s="278">
        <v>2</v>
      </c>
      <c r="B19" s="13">
        <f>'Наполни своё лето|comiss '!B19</f>
        <v>25110</v>
      </c>
      <c r="C19" s="13">
        <f>'Наполни своё лето|comiss '!C19</f>
        <v>25110</v>
      </c>
      <c r="D19" s="13">
        <f>'Наполни своё лето|comiss '!D19</f>
        <v>25110</v>
      </c>
      <c r="E19" s="13">
        <f>'Наполни своё лето|comiss '!E19</f>
        <v>23130</v>
      </c>
      <c r="F19" s="13">
        <f>'Наполни своё лето|comiss '!F19</f>
        <v>24210</v>
      </c>
      <c r="G19" s="13">
        <f>'Наполни своё лето|comiss '!G19</f>
        <v>23760</v>
      </c>
      <c r="H19" s="13">
        <f>'Наполни своё лето|comiss '!H19</f>
        <v>23400</v>
      </c>
      <c r="I19" s="13">
        <f>'Наполни своё лето|comiss '!I19</f>
        <v>26460</v>
      </c>
      <c r="J19" s="13">
        <f>'Наполни своё лето|comiss '!J19</f>
        <v>27000</v>
      </c>
      <c r="K19" s="13">
        <f>'Наполни своё лето|comiss '!K19</f>
        <v>28170</v>
      </c>
      <c r="L19" s="13">
        <f>'Наполни своё лето|comiss '!L19</f>
        <v>25110</v>
      </c>
      <c r="M19" s="13">
        <f>'Наполни своё лето|comiss '!M19</f>
        <v>26010</v>
      </c>
      <c r="N19" s="13">
        <f>'Наполни своё лето|comiss '!N19</f>
        <v>26460</v>
      </c>
      <c r="O19" s="13">
        <f>'Наполни своё лето|comiss '!O19</f>
        <v>26010</v>
      </c>
      <c r="P19" s="13">
        <f>'Наполни своё лето|comiss '!P19</f>
        <v>27000</v>
      </c>
      <c r="Q19" s="13">
        <f>'Наполни своё лето|comiss '!Q19</f>
        <v>27000</v>
      </c>
      <c r="R19" s="13">
        <f>'Наполни своё лето|comiss '!R19</f>
        <v>26010</v>
      </c>
      <c r="S19" s="13">
        <f>'Наполни своё лето|comiss '!S19</f>
        <v>26460</v>
      </c>
      <c r="T19" s="13">
        <f>'Наполни своё лето|comiss '!T19</f>
        <v>26460</v>
      </c>
      <c r="U19" s="13">
        <f>'Наполни своё лето|comiss '!U19</f>
        <v>27000</v>
      </c>
      <c r="V19" s="13">
        <f>'Наполни своё лето|comiss '!V19</f>
        <v>27000</v>
      </c>
      <c r="W19" s="13">
        <f>'Наполни своё лето|comiss '!W19</f>
        <v>27360</v>
      </c>
      <c r="X19" s="13">
        <f>'Наполни своё лето|comiss '!X19</f>
        <v>27000</v>
      </c>
      <c r="Y19" s="13">
        <f>'Наполни своё лето|comiss '!Y19</f>
        <v>25110</v>
      </c>
      <c r="Z19" s="13">
        <f>'Наполни своё лето|comiss '!Z19</f>
        <v>26460</v>
      </c>
      <c r="AA19" s="13">
        <f>'Наполни своё лето|comiss '!AA19</f>
        <v>24660</v>
      </c>
      <c r="AB19" s="13">
        <f>'Наполни своё лето|comiss '!AB19</f>
        <v>21150</v>
      </c>
      <c r="AC19" s="13">
        <f>'Наполни своё лето|comiss '!AC19</f>
        <v>21960</v>
      </c>
      <c r="AD19" s="13">
        <f>'Наполни своё лето|comiss '!AD19</f>
        <v>22230</v>
      </c>
      <c r="AE19" s="13">
        <f>'Наполни своё лето|comiss '!AE19</f>
        <v>21960</v>
      </c>
      <c r="AF19" s="13">
        <f>'Наполни своё лето|comiss '!AF19</f>
        <v>20700</v>
      </c>
    </row>
    <row r="20" spans="1:32" s="16" customFormat="1" ht="12" customHeight="1" x14ac:dyDescent="0.2">
      <c r="A20" s="278">
        <v>3</v>
      </c>
      <c r="B20" s="13">
        <f>'Наполни своё лето|comiss '!B20</f>
        <v>25110</v>
      </c>
      <c r="C20" s="13">
        <f>'Наполни своё лето|comiss '!C20</f>
        <v>25110</v>
      </c>
      <c r="D20" s="13">
        <f>'Наполни своё лето|comiss '!D20</f>
        <v>25110</v>
      </c>
      <c r="E20" s="13">
        <f>'Наполни своё лето|comiss '!E20</f>
        <v>23130</v>
      </c>
      <c r="F20" s="13">
        <f>'Наполни своё лето|comiss '!F20</f>
        <v>24210</v>
      </c>
      <c r="G20" s="13">
        <f>'Наполни своё лето|comiss '!G20</f>
        <v>23760</v>
      </c>
      <c r="H20" s="13">
        <f>'Наполни своё лето|comiss '!H20</f>
        <v>23400</v>
      </c>
      <c r="I20" s="13">
        <f>'Наполни своё лето|comiss '!I20</f>
        <v>26460</v>
      </c>
      <c r="J20" s="13">
        <f>'Наполни своё лето|comiss '!J20</f>
        <v>27000</v>
      </c>
      <c r="K20" s="13">
        <f>'Наполни своё лето|comiss '!K20</f>
        <v>28170</v>
      </c>
      <c r="L20" s="13">
        <f>'Наполни своё лето|comiss '!L20</f>
        <v>25110</v>
      </c>
      <c r="M20" s="13">
        <f>'Наполни своё лето|comiss '!M20</f>
        <v>26010</v>
      </c>
      <c r="N20" s="13">
        <f>'Наполни своё лето|comiss '!N20</f>
        <v>26460</v>
      </c>
      <c r="O20" s="13">
        <f>'Наполни своё лето|comiss '!O20</f>
        <v>26010</v>
      </c>
      <c r="P20" s="13">
        <f>'Наполни своё лето|comiss '!P20</f>
        <v>27000</v>
      </c>
      <c r="Q20" s="13">
        <f>'Наполни своё лето|comiss '!Q20</f>
        <v>27000</v>
      </c>
      <c r="R20" s="13">
        <f>'Наполни своё лето|comiss '!R20</f>
        <v>26010</v>
      </c>
      <c r="S20" s="13">
        <f>'Наполни своё лето|comiss '!S20</f>
        <v>26460</v>
      </c>
      <c r="T20" s="13">
        <f>'Наполни своё лето|comiss '!T20</f>
        <v>26460</v>
      </c>
      <c r="U20" s="13">
        <f>'Наполни своё лето|comiss '!U20</f>
        <v>27000</v>
      </c>
      <c r="V20" s="13">
        <f>'Наполни своё лето|comiss '!V20</f>
        <v>27000</v>
      </c>
      <c r="W20" s="13">
        <f>'Наполни своё лето|comiss '!W20</f>
        <v>27360</v>
      </c>
      <c r="X20" s="13">
        <f>'Наполни своё лето|comiss '!X20</f>
        <v>27000</v>
      </c>
      <c r="Y20" s="13">
        <f>'Наполни своё лето|comiss '!Y20</f>
        <v>25110</v>
      </c>
      <c r="Z20" s="13">
        <f>'Наполни своё лето|comiss '!Z20</f>
        <v>26460</v>
      </c>
      <c r="AA20" s="13">
        <f>'Наполни своё лето|comiss '!AA20</f>
        <v>24660</v>
      </c>
      <c r="AB20" s="13">
        <f>'Наполни своё лето|comiss '!AB20</f>
        <v>21150</v>
      </c>
      <c r="AC20" s="13">
        <f>'Наполни своё лето|comiss '!AC20</f>
        <v>21960</v>
      </c>
      <c r="AD20" s="13">
        <f>'Наполни своё лето|comiss '!AD20</f>
        <v>22230</v>
      </c>
      <c r="AE20" s="13">
        <f>'Наполни своё лето|comiss '!AE20</f>
        <v>21960</v>
      </c>
      <c r="AF20" s="13">
        <f>'Наполни своё лето|comiss '!AF20</f>
        <v>20700</v>
      </c>
    </row>
    <row r="21" spans="1:32" s="16" customFormat="1" ht="12" customHeight="1" x14ac:dyDescent="0.2">
      <c r="A21" s="278">
        <v>4</v>
      </c>
      <c r="B21" s="13">
        <f>'Наполни своё лето|comiss '!B21</f>
        <v>25110</v>
      </c>
      <c r="C21" s="13">
        <f>'Наполни своё лето|comiss '!C21</f>
        <v>25110</v>
      </c>
      <c r="D21" s="13">
        <f>'Наполни своё лето|comiss '!D21</f>
        <v>25110</v>
      </c>
      <c r="E21" s="13">
        <f>'Наполни своё лето|comiss '!E21</f>
        <v>23130</v>
      </c>
      <c r="F21" s="13">
        <f>'Наполни своё лето|comiss '!F21</f>
        <v>24210</v>
      </c>
      <c r="G21" s="13">
        <f>'Наполни своё лето|comiss '!G21</f>
        <v>23760</v>
      </c>
      <c r="H21" s="13">
        <f>'Наполни своё лето|comiss '!H21</f>
        <v>23400</v>
      </c>
      <c r="I21" s="13">
        <f>'Наполни своё лето|comiss '!I21</f>
        <v>26460</v>
      </c>
      <c r="J21" s="13">
        <f>'Наполни своё лето|comiss '!J21</f>
        <v>27000</v>
      </c>
      <c r="K21" s="13">
        <f>'Наполни своё лето|comiss '!K21</f>
        <v>28170</v>
      </c>
      <c r="L21" s="13">
        <f>'Наполни своё лето|comiss '!L21</f>
        <v>25110</v>
      </c>
      <c r="M21" s="13">
        <f>'Наполни своё лето|comiss '!M21</f>
        <v>26010</v>
      </c>
      <c r="N21" s="13">
        <f>'Наполни своё лето|comiss '!N21</f>
        <v>26460</v>
      </c>
      <c r="O21" s="13">
        <f>'Наполни своё лето|comiss '!O21</f>
        <v>26010</v>
      </c>
      <c r="P21" s="13">
        <f>'Наполни своё лето|comiss '!P21</f>
        <v>27000</v>
      </c>
      <c r="Q21" s="13">
        <f>'Наполни своё лето|comiss '!Q21</f>
        <v>27000</v>
      </c>
      <c r="R21" s="13">
        <f>'Наполни своё лето|comiss '!R21</f>
        <v>26010</v>
      </c>
      <c r="S21" s="13">
        <f>'Наполни своё лето|comiss '!S21</f>
        <v>26460</v>
      </c>
      <c r="T21" s="13">
        <f>'Наполни своё лето|comiss '!T21</f>
        <v>26460</v>
      </c>
      <c r="U21" s="13">
        <f>'Наполни своё лето|comiss '!U21</f>
        <v>27000</v>
      </c>
      <c r="V21" s="13">
        <f>'Наполни своё лето|comiss '!V21</f>
        <v>27000</v>
      </c>
      <c r="W21" s="13">
        <f>'Наполни своё лето|comiss '!W21</f>
        <v>27360</v>
      </c>
      <c r="X21" s="13">
        <f>'Наполни своё лето|comiss '!X21</f>
        <v>27000</v>
      </c>
      <c r="Y21" s="13">
        <f>'Наполни своё лето|comiss '!Y21</f>
        <v>25110</v>
      </c>
      <c r="Z21" s="13">
        <f>'Наполни своё лето|comiss '!Z21</f>
        <v>26460</v>
      </c>
      <c r="AA21" s="13">
        <f>'Наполни своё лето|comiss '!AA21</f>
        <v>24660</v>
      </c>
      <c r="AB21" s="13">
        <f>'Наполни своё лето|comiss '!AB21</f>
        <v>21150</v>
      </c>
      <c r="AC21" s="13">
        <f>'Наполни своё лето|comiss '!AC21</f>
        <v>21960</v>
      </c>
      <c r="AD21" s="13">
        <f>'Наполни своё лето|comiss '!AD21</f>
        <v>22230</v>
      </c>
      <c r="AE21" s="13">
        <f>'Наполни своё лето|comiss '!AE21</f>
        <v>21960</v>
      </c>
      <c r="AF21" s="13">
        <f>'Наполни своё лето|comiss '!AF21</f>
        <v>20700</v>
      </c>
    </row>
    <row r="22" spans="1:32"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row>
    <row r="23" spans="1:32"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row>
    <row r="24" spans="1:32" s="16" customFormat="1" ht="12" customHeight="1" x14ac:dyDescent="0.2">
      <c r="A24" s="153" t="s">
        <v>169</v>
      </c>
      <c r="B24" s="113">
        <f t="shared" ref="B24:AF24" si="0">B3</f>
        <v>45809</v>
      </c>
      <c r="C24" s="113">
        <f t="shared" si="0"/>
        <v>45810</v>
      </c>
      <c r="D24" s="113">
        <f t="shared" si="0"/>
        <v>45815</v>
      </c>
      <c r="E24" s="113">
        <f t="shared" si="0"/>
        <v>45817</v>
      </c>
      <c r="F24" s="113">
        <f t="shared" si="0"/>
        <v>45820</v>
      </c>
      <c r="G24" s="113">
        <f t="shared" si="0"/>
        <v>45823</v>
      </c>
      <c r="H24" s="113">
        <f t="shared" si="0"/>
        <v>45824</v>
      </c>
      <c r="I24" s="113">
        <f t="shared" si="0"/>
        <v>45837</v>
      </c>
      <c r="J24" s="113">
        <f t="shared" si="0"/>
        <v>45839</v>
      </c>
      <c r="K24" s="113">
        <f t="shared" si="0"/>
        <v>45849</v>
      </c>
      <c r="L24" s="113">
        <f t="shared" si="0"/>
        <v>45852</v>
      </c>
      <c r="M24" s="113">
        <f t="shared" si="0"/>
        <v>45855</v>
      </c>
      <c r="N24" s="113">
        <f t="shared" si="0"/>
        <v>45856</v>
      </c>
      <c r="O24" s="113">
        <f t="shared" si="0"/>
        <v>45858</v>
      </c>
      <c r="P24" s="113">
        <f t="shared" si="0"/>
        <v>45863</v>
      </c>
      <c r="Q24" s="113">
        <f t="shared" si="0"/>
        <v>45865</v>
      </c>
      <c r="R24" s="113">
        <f t="shared" si="0"/>
        <v>45867</v>
      </c>
      <c r="S24" s="113">
        <f t="shared" si="0"/>
        <v>45870</v>
      </c>
      <c r="T24" s="113">
        <f t="shared" si="0"/>
        <v>45872</v>
      </c>
      <c r="U24" s="113">
        <f t="shared" si="0"/>
        <v>45878</v>
      </c>
      <c r="V24" s="113">
        <f t="shared" si="0"/>
        <v>45879</v>
      </c>
      <c r="W24" s="113">
        <f t="shared" si="0"/>
        <v>45884</v>
      </c>
      <c r="X24" s="113">
        <f t="shared" si="0"/>
        <v>45886</v>
      </c>
      <c r="Y24" s="113">
        <f t="shared" si="0"/>
        <v>45889</v>
      </c>
      <c r="Z24" s="113">
        <f t="shared" si="0"/>
        <v>45891</v>
      </c>
      <c r="AA24" s="113">
        <f t="shared" si="0"/>
        <v>45893</v>
      </c>
      <c r="AB24" s="113">
        <f t="shared" si="0"/>
        <v>45901</v>
      </c>
      <c r="AC24" s="113">
        <f t="shared" si="0"/>
        <v>45905</v>
      </c>
      <c r="AD24" s="113">
        <f t="shared" si="0"/>
        <v>45909</v>
      </c>
      <c r="AE24" s="113">
        <f t="shared" si="0"/>
        <v>45922</v>
      </c>
      <c r="AF24" s="113">
        <f t="shared" si="0"/>
        <v>45928</v>
      </c>
    </row>
    <row r="25" spans="1:32" s="16" customFormat="1" ht="12" customHeight="1" x14ac:dyDescent="0.2">
      <c r="A25" s="271" t="s">
        <v>200</v>
      </c>
      <c r="B25" s="113">
        <f t="shared" ref="B25:AF25" si="1">B4</f>
        <v>45809</v>
      </c>
      <c r="C25" s="113">
        <f t="shared" si="1"/>
        <v>45814</v>
      </c>
      <c r="D25" s="113">
        <f t="shared" si="1"/>
        <v>45816</v>
      </c>
      <c r="E25" s="113">
        <f t="shared" si="1"/>
        <v>45819</v>
      </c>
      <c r="F25" s="113">
        <f t="shared" si="1"/>
        <v>45822</v>
      </c>
      <c r="G25" s="113">
        <f t="shared" si="1"/>
        <v>45823</v>
      </c>
      <c r="H25" s="113">
        <f t="shared" si="1"/>
        <v>45836</v>
      </c>
      <c r="I25" s="113">
        <f t="shared" si="1"/>
        <v>45838</v>
      </c>
      <c r="J25" s="113">
        <f t="shared" si="1"/>
        <v>45848</v>
      </c>
      <c r="K25" s="113">
        <f t="shared" si="1"/>
        <v>45851</v>
      </c>
      <c r="L25" s="113">
        <f t="shared" si="1"/>
        <v>45854</v>
      </c>
      <c r="M25" s="113">
        <f t="shared" si="1"/>
        <v>45855</v>
      </c>
      <c r="N25" s="113">
        <f t="shared" si="1"/>
        <v>45857</v>
      </c>
      <c r="O25" s="113">
        <f t="shared" si="1"/>
        <v>45862</v>
      </c>
      <c r="P25" s="113">
        <f t="shared" si="1"/>
        <v>45864</v>
      </c>
      <c r="Q25" s="113">
        <f t="shared" si="1"/>
        <v>45866</v>
      </c>
      <c r="R25" s="113">
        <f t="shared" si="1"/>
        <v>45869</v>
      </c>
      <c r="S25" s="113">
        <f t="shared" si="1"/>
        <v>45871</v>
      </c>
      <c r="T25" s="113">
        <f t="shared" si="1"/>
        <v>45877</v>
      </c>
      <c r="U25" s="113">
        <f t="shared" si="1"/>
        <v>45878</v>
      </c>
      <c r="V25" s="113">
        <f t="shared" si="1"/>
        <v>45883</v>
      </c>
      <c r="W25" s="113">
        <f t="shared" si="1"/>
        <v>45885</v>
      </c>
      <c r="X25" s="113">
        <f t="shared" si="1"/>
        <v>45888</v>
      </c>
      <c r="Y25" s="113">
        <f t="shared" si="1"/>
        <v>45890</v>
      </c>
      <c r="Z25" s="113">
        <f t="shared" si="1"/>
        <v>45892</v>
      </c>
      <c r="AA25" s="113">
        <f t="shared" si="1"/>
        <v>45900</v>
      </c>
      <c r="AB25" s="113">
        <f t="shared" si="1"/>
        <v>45904</v>
      </c>
      <c r="AC25" s="113">
        <f t="shared" si="1"/>
        <v>45908</v>
      </c>
      <c r="AD25" s="113">
        <f t="shared" si="1"/>
        <v>45921</v>
      </c>
      <c r="AE25" s="113">
        <f t="shared" si="1"/>
        <v>45927</v>
      </c>
      <c r="AF25" s="113">
        <f t="shared" si="1"/>
        <v>45930</v>
      </c>
    </row>
    <row r="26" spans="1:32"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row>
    <row r="27" spans="1:32" s="16" customFormat="1" ht="12" customHeight="1" x14ac:dyDescent="0.2">
      <c r="A27" s="4">
        <v>1</v>
      </c>
      <c r="B27" s="20">
        <f t="shared" ref="B27:AF27" si="2">B6*0.87+25</f>
        <v>7776.7</v>
      </c>
      <c r="C27" s="20">
        <f t="shared" si="2"/>
        <v>7776.7</v>
      </c>
      <c r="D27" s="20">
        <f t="shared" si="2"/>
        <v>7776.7</v>
      </c>
      <c r="E27" s="20">
        <f t="shared" si="2"/>
        <v>6054.1</v>
      </c>
      <c r="F27" s="20">
        <f t="shared" si="2"/>
        <v>6993.7</v>
      </c>
      <c r="G27" s="20">
        <f t="shared" si="2"/>
        <v>6602.2</v>
      </c>
      <c r="H27" s="20">
        <f t="shared" si="2"/>
        <v>6289</v>
      </c>
      <c r="I27" s="20">
        <f t="shared" si="2"/>
        <v>8951.2000000000007</v>
      </c>
      <c r="J27" s="20">
        <f t="shared" si="2"/>
        <v>9421</v>
      </c>
      <c r="K27" s="20">
        <f t="shared" si="2"/>
        <v>10438.9</v>
      </c>
      <c r="L27" s="20">
        <f t="shared" si="2"/>
        <v>7776.7</v>
      </c>
      <c r="M27" s="20">
        <f t="shared" si="2"/>
        <v>8559.7000000000007</v>
      </c>
      <c r="N27" s="20">
        <f t="shared" si="2"/>
        <v>8951.2000000000007</v>
      </c>
      <c r="O27" s="20">
        <f t="shared" si="2"/>
        <v>8559.7000000000007</v>
      </c>
      <c r="P27" s="20">
        <f t="shared" si="2"/>
        <v>9421</v>
      </c>
      <c r="Q27" s="20">
        <f t="shared" si="2"/>
        <v>9421</v>
      </c>
      <c r="R27" s="20">
        <f t="shared" si="2"/>
        <v>8559.7000000000007</v>
      </c>
      <c r="S27" s="20">
        <f t="shared" si="2"/>
        <v>8951.2000000000007</v>
      </c>
      <c r="T27" s="20">
        <f t="shared" si="2"/>
        <v>8951.2000000000007</v>
      </c>
      <c r="U27" s="20">
        <f t="shared" si="2"/>
        <v>9421</v>
      </c>
      <c r="V27" s="20">
        <f t="shared" si="2"/>
        <v>9421</v>
      </c>
      <c r="W27" s="20">
        <f t="shared" si="2"/>
        <v>9734.2000000000007</v>
      </c>
      <c r="X27" s="20">
        <f t="shared" si="2"/>
        <v>9421</v>
      </c>
      <c r="Y27" s="20">
        <f t="shared" si="2"/>
        <v>7776.7</v>
      </c>
      <c r="Z27" s="20">
        <f t="shared" si="2"/>
        <v>8951.2000000000007</v>
      </c>
      <c r="AA27" s="20">
        <f t="shared" si="2"/>
        <v>7385.2</v>
      </c>
      <c r="AB27" s="20">
        <f t="shared" si="2"/>
        <v>6680.5</v>
      </c>
      <c r="AC27" s="20">
        <f t="shared" si="2"/>
        <v>7385.2</v>
      </c>
      <c r="AD27" s="20">
        <f t="shared" si="2"/>
        <v>7620.1</v>
      </c>
      <c r="AE27" s="20">
        <f t="shared" si="2"/>
        <v>7385.2</v>
      </c>
      <c r="AF27" s="20">
        <f t="shared" si="2"/>
        <v>6289</v>
      </c>
    </row>
    <row r="28" spans="1:32" s="16" customFormat="1" ht="12" customHeight="1" x14ac:dyDescent="0.2">
      <c r="A28" s="4">
        <v>2</v>
      </c>
      <c r="B28" s="20">
        <f t="shared" ref="B28:AF28" si="3">B7*0.87+25</f>
        <v>8951.2000000000007</v>
      </c>
      <c r="C28" s="20">
        <f t="shared" si="3"/>
        <v>8951.2000000000007</v>
      </c>
      <c r="D28" s="20">
        <f t="shared" si="3"/>
        <v>8951.2000000000007</v>
      </c>
      <c r="E28" s="20">
        <f t="shared" si="3"/>
        <v>7228.6</v>
      </c>
      <c r="F28" s="20">
        <f t="shared" si="3"/>
        <v>8168.2</v>
      </c>
      <c r="G28" s="20">
        <f t="shared" si="3"/>
        <v>7776.7</v>
      </c>
      <c r="H28" s="20">
        <f t="shared" si="3"/>
        <v>7463.5</v>
      </c>
      <c r="I28" s="20">
        <f t="shared" si="3"/>
        <v>10125.700000000001</v>
      </c>
      <c r="J28" s="20">
        <f t="shared" si="3"/>
        <v>10595.5</v>
      </c>
      <c r="K28" s="20">
        <f t="shared" si="3"/>
        <v>11613.4</v>
      </c>
      <c r="L28" s="20">
        <f t="shared" si="3"/>
        <v>8951.2000000000007</v>
      </c>
      <c r="M28" s="20">
        <f t="shared" si="3"/>
        <v>9734.2000000000007</v>
      </c>
      <c r="N28" s="20">
        <f t="shared" si="3"/>
        <v>10125.700000000001</v>
      </c>
      <c r="O28" s="20">
        <f t="shared" si="3"/>
        <v>9734.2000000000007</v>
      </c>
      <c r="P28" s="20">
        <f t="shared" si="3"/>
        <v>10595.5</v>
      </c>
      <c r="Q28" s="20">
        <f t="shared" si="3"/>
        <v>10595.5</v>
      </c>
      <c r="R28" s="20">
        <f t="shared" si="3"/>
        <v>9734.2000000000007</v>
      </c>
      <c r="S28" s="20">
        <f t="shared" si="3"/>
        <v>10125.700000000001</v>
      </c>
      <c r="T28" s="20">
        <f t="shared" si="3"/>
        <v>10125.700000000001</v>
      </c>
      <c r="U28" s="20">
        <f t="shared" si="3"/>
        <v>10595.5</v>
      </c>
      <c r="V28" s="20">
        <f t="shared" si="3"/>
        <v>10595.5</v>
      </c>
      <c r="W28" s="20">
        <f t="shared" si="3"/>
        <v>10908.7</v>
      </c>
      <c r="X28" s="20">
        <f t="shared" si="3"/>
        <v>10595.5</v>
      </c>
      <c r="Y28" s="20">
        <f t="shared" si="3"/>
        <v>8951.2000000000007</v>
      </c>
      <c r="Z28" s="20">
        <f t="shared" si="3"/>
        <v>10125.700000000001</v>
      </c>
      <c r="AA28" s="20">
        <f t="shared" si="3"/>
        <v>8559.7000000000007</v>
      </c>
      <c r="AB28" s="20">
        <f t="shared" si="3"/>
        <v>7855</v>
      </c>
      <c r="AC28" s="20">
        <f t="shared" si="3"/>
        <v>8559.7000000000007</v>
      </c>
      <c r="AD28" s="20">
        <f t="shared" si="3"/>
        <v>8794.6</v>
      </c>
      <c r="AE28" s="20">
        <f t="shared" si="3"/>
        <v>8559.7000000000007</v>
      </c>
      <c r="AF28" s="20">
        <f t="shared" si="3"/>
        <v>7463.5</v>
      </c>
    </row>
    <row r="29" spans="1:32"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s="16" customFormat="1" ht="12" customHeight="1" x14ac:dyDescent="0.2">
      <c r="A30" s="4">
        <v>1</v>
      </c>
      <c r="B30" s="20">
        <f t="shared" ref="B30:AF30" si="4">B9*0.87+25</f>
        <v>9342.7000000000007</v>
      </c>
      <c r="C30" s="20">
        <f t="shared" si="4"/>
        <v>9342.7000000000007</v>
      </c>
      <c r="D30" s="20">
        <f t="shared" si="4"/>
        <v>9342.7000000000007</v>
      </c>
      <c r="E30" s="20">
        <f t="shared" si="4"/>
        <v>7620.1</v>
      </c>
      <c r="F30" s="20">
        <f t="shared" si="4"/>
        <v>8559.7000000000007</v>
      </c>
      <c r="G30" s="20">
        <f t="shared" si="4"/>
        <v>8168.2</v>
      </c>
      <c r="H30" s="20">
        <f t="shared" si="4"/>
        <v>7855</v>
      </c>
      <c r="I30" s="20">
        <f t="shared" si="4"/>
        <v>10517.2</v>
      </c>
      <c r="J30" s="20">
        <f t="shared" si="4"/>
        <v>10987</v>
      </c>
      <c r="K30" s="20">
        <f t="shared" si="4"/>
        <v>12004.9</v>
      </c>
      <c r="L30" s="20">
        <f t="shared" si="4"/>
        <v>9342.7000000000007</v>
      </c>
      <c r="M30" s="20">
        <f t="shared" si="4"/>
        <v>10125.700000000001</v>
      </c>
      <c r="N30" s="20">
        <f t="shared" si="4"/>
        <v>10517.2</v>
      </c>
      <c r="O30" s="20">
        <f t="shared" si="4"/>
        <v>10125.700000000001</v>
      </c>
      <c r="P30" s="20">
        <f t="shared" si="4"/>
        <v>10987</v>
      </c>
      <c r="Q30" s="20">
        <f t="shared" si="4"/>
        <v>10987</v>
      </c>
      <c r="R30" s="20">
        <f t="shared" si="4"/>
        <v>10125.700000000001</v>
      </c>
      <c r="S30" s="20">
        <f t="shared" si="4"/>
        <v>10517.2</v>
      </c>
      <c r="T30" s="20">
        <f t="shared" si="4"/>
        <v>10517.2</v>
      </c>
      <c r="U30" s="20">
        <f t="shared" si="4"/>
        <v>10987</v>
      </c>
      <c r="V30" s="20">
        <f t="shared" si="4"/>
        <v>10987</v>
      </c>
      <c r="W30" s="20">
        <f t="shared" si="4"/>
        <v>11300.2</v>
      </c>
      <c r="X30" s="20">
        <f t="shared" si="4"/>
        <v>10987</v>
      </c>
      <c r="Y30" s="20">
        <f t="shared" si="4"/>
        <v>9342.7000000000007</v>
      </c>
      <c r="Z30" s="20">
        <f t="shared" si="4"/>
        <v>10517.2</v>
      </c>
      <c r="AA30" s="20">
        <f t="shared" si="4"/>
        <v>8951.2000000000007</v>
      </c>
      <c r="AB30" s="20">
        <f t="shared" si="4"/>
        <v>7855</v>
      </c>
      <c r="AC30" s="20">
        <f t="shared" si="4"/>
        <v>8559.7000000000007</v>
      </c>
      <c r="AD30" s="20">
        <f t="shared" si="4"/>
        <v>8794.6</v>
      </c>
      <c r="AE30" s="20">
        <f t="shared" si="4"/>
        <v>8559.7000000000007</v>
      </c>
      <c r="AF30" s="20">
        <f t="shared" si="4"/>
        <v>7463.5</v>
      </c>
    </row>
    <row r="31" spans="1:32" s="16" customFormat="1" ht="12" customHeight="1" x14ac:dyDescent="0.2">
      <c r="A31" s="4">
        <v>2</v>
      </c>
      <c r="B31" s="20">
        <f t="shared" ref="B31:AF31" si="5">B10*0.87+25</f>
        <v>10517.2</v>
      </c>
      <c r="C31" s="20">
        <f t="shared" si="5"/>
        <v>10517.2</v>
      </c>
      <c r="D31" s="20">
        <f t="shared" si="5"/>
        <v>10517.2</v>
      </c>
      <c r="E31" s="20">
        <f t="shared" si="5"/>
        <v>8794.6</v>
      </c>
      <c r="F31" s="20">
        <f t="shared" si="5"/>
        <v>9734.2000000000007</v>
      </c>
      <c r="G31" s="20">
        <f t="shared" si="5"/>
        <v>9342.7000000000007</v>
      </c>
      <c r="H31" s="20">
        <f t="shared" si="5"/>
        <v>9029.5</v>
      </c>
      <c r="I31" s="20">
        <f t="shared" si="5"/>
        <v>11691.7</v>
      </c>
      <c r="J31" s="20">
        <f t="shared" si="5"/>
        <v>12161.5</v>
      </c>
      <c r="K31" s="20">
        <f t="shared" si="5"/>
        <v>13179.4</v>
      </c>
      <c r="L31" s="20">
        <f t="shared" si="5"/>
        <v>10517.2</v>
      </c>
      <c r="M31" s="20">
        <f t="shared" si="5"/>
        <v>11300.2</v>
      </c>
      <c r="N31" s="20">
        <f t="shared" si="5"/>
        <v>11691.7</v>
      </c>
      <c r="O31" s="20">
        <f t="shared" si="5"/>
        <v>11300.2</v>
      </c>
      <c r="P31" s="20">
        <f t="shared" si="5"/>
        <v>12161.5</v>
      </c>
      <c r="Q31" s="20">
        <f t="shared" si="5"/>
        <v>12161.5</v>
      </c>
      <c r="R31" s="20">
        <f t="shared" si="5"/>
        <v>11300.2</v>
      </c>
      <c r="S31" s="20">
        <f t="shared" si="5"/>
        <v>11691.7</v>
      </c>
      <c r="T31" s="20">
        <f t="shared" si="5"/>
        <v>11691.7</v>
      </c>
      <c r="U31" s="20">
        <f t="shared" si="5"/>
        <v>12161.5</v>
      </c>
      <c r="V31" s="20">
        <f t="shared" si="5"/>
        <v>12161.5</v>
      </c>
      <c r="W31" s="20">
        <f t="shared" si="5"/>
        <v>12474.7</v>
      </c>
      <c r="X31" s="20">
        <f t="shared" si="5"/>
        <v>12161.5</v>
      </c>
      <c r="Y31" s="20">
        <f t="shared" si="5"/>
        <v>10517.2</v>
      </c>
      <c r="Z31" s="20">
        <f t="shared" si="5"/>
        <v>11691.7</v>
      </c>
      <c r="AA31" s="20">
        <f t="shared" si="5"/>
        <v>10125.700000000001</v>
      </c>
      <c r="AB31" s="20">
        <f t="shared" si="5"/>
        <v>9029.5</v>
      </c>
      <c r="AC31" s="20">
        <f t="shared" si="5"/>
        <v>9734.2000000000007</v>
      </c>
      <c r="AD31" s="20">
        <f t="shared" si="5"/>
        <v>9969.1</v>
      </c>
      <c r="AE31" s="20">
        <f t="shared" si="5"/>
        <v>9734.2000000000007</v>
      </c>
      <c r="AF31" s="20">
        <f t="shared" si="5"/>
        <v>8638</v>
      </c>
    </row>
    <row r="32" spans="1:32"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s="16" customFormat="1" ht="12" customHeight="1" x14ac:dyDescent="0.2">
      <c r="A33" s="4">
        <v>1</v>
      </c>
      <c r="B33" s="20">
        <f t="shared" ref="B33:AF33" si="6">B12*0.87+25</f>
        <v>13649.2</v>
      </c>
      <c r="C33" s="20">
        <f t="shared" si="6"/>
        <v>13649.2</v>
      </c>
      <c r="D33" s="20">
        <f t="shared" si="6"/>
        <v>13649.2</v>
      </c>
      <c r="E33" s="20">
        <f t="shared" si="6"/>
        <v>11926.6</v>
      </c>
      <c r="F33" s="20">
        <f t="shared" si="6"/>
        <v>12866.2</v>
      </c>
      <c r="G33" s="20">
        <f t="shared" si="6"/>
        <v>12474.7</v>
      </c>
      <c r="H33" s="20">
        <f t="shared" si="6"/>
        <v>12161.5</v>
      </c>
      <c r="I33" s="20">
        <f t="shared" si="6"/>
        <v>14823.7</v>
      </c>
      <c r="J33" s="20">
        <f t="shared" si="6"/>
        <v>15293.5</v>
      </c>
      <c r="K33" s="20">
        <f t="shared" si="6"/>
        <v>16311.4</v>
      </c>
      <c r="L33" s="20">
        <f t="shared" si="6"/>
        <v>13649.2</v>
      </c>
      <c r="M33" s="20">
        <f t="shared" si="6"/>
        <v>14432.2</v>
      </c>
      <c r="N33" s="20">
        <f t="shared" si="6"/>
        <v>14823.7</v>
      </c>
      <c r="O33" s="20">
        <f t="shared" si="6"/>
        <v>14432.2</v>
      </c>
      <c r="P33" s="20">
        <f t="shared" si="6"/>
        <v>15293.5</v>
      </c>
      <c r="Q33" s="20">
        <f t="shared" si="6"/>
        <v>15293.5</v>
      </c>
      <c r="R33" s="20">
        <f t="shared" si="6"/>
        <v>14432.2</v>
      </c>
      <c r="S33" s="20">
        <f t="shared" si="6"/>
        <v>14823.7</v>
      </c>
      <c r="T33" s="20">
        <f t="shared" si="6"/>
        <v>14823.7</v>
      </c>
      <c r="U33" s="20">
        <f t="shared" si="6"/>
        <v>15293.5</v>
      </c>
      <c r="V33" s="20">
        <f t="shared" si="6"/>
        <v>15293.5</v>
      </c>
      <c r="W33" s="20">
        <f t="shared" si="6"/>
        <v>15606.7</v>
      </c>
      <c r="X33" s="20">
        <f t="shared" si="6"/>
        <v>15293.5</v>
      </c>
      <c r="Y33" s="20">
        <f t="shared" si="6"/>
        <v>13649.2</v>
      </c>
      <c r="Z33" s="20">
        <f t="shared" si="6"/>
        <v>14823.7</v>
      </c>
      <c r="AA33" s="20">
        <f t="shared" si="6"/>
        <v>13257.7</v>
      </c>
      <c r="AB33" s="20">
        <f t="shared" si="6"/>
        <v>11770</v>
      </c>
      <c r="AC33" s="20">
        <f t="shared" si="6"/>
        <v>12474.7</v>
      </c>
      <c r="AD33" s="20">
        <f t="shared" si="6"/>
        <v>12709.6</v>
      </c>
      <c r="AE33" s="20">
        <f t="shared" si="6"/>
        <v>12474.7</v>
      </c>
      <c r="AF33" s="20">
        <f t="shared" si="6"/>
        <v>11378.5</v>
      </c>
    </row>
    <row r="34" spans="1:32" s="16" customFormat="1" ht="12" customHeight="1" x14ac:dyDescent="0.2">
      <c r="A34" s="4">
        <v>2</v>
      </c>
      <c r="B34" s="20">
        <f t="shared" ref="B34:AF34" si="7">B13*0.87+25</f>
        <v>14823.7</v>
      </c>
      <c r="C34" s="20">
        <f t="shared" si="7"/>
        <v>14823.7</v>
      </c>
      <c r="D34" s="20">
        <f t="shared" si="7"/>
        <v>14823.7</v>
      </c>
      <c r="E34" s="20">
        <f t="shared" si="7"/>
        <v>13101.1</v>
      </c>
      <c r="F34" s="20">
        <f t="shared" si="7"/>
        <v>14040.7</v>
      </c>
      <c r="G34" s="20">
        <f t="shared" si="7"/>
        <v>13649.2</v>
      </c>
      <c r="H34" s="20">
        <f t="shared" si="7"/>
        <v>13336</v>
      </c>
      <c r="I34" s="20">
        <f t="shared" si="7"/>
        <v>15998.2</v>
      </c>
      <c r="J34" s="20">
        <f t="shared" si="7"/>
        <v>16468</v>
      </c>
      <c r="K34" s="20">
        <f t="shared" si="7"/>
        <v>17485.900000000001</v>
      </c>
      <c r="L34" s="20">
        <f t="shared" si="7"/>
        <v>14823.7</v>
      </c>
      <c r="M34" s="20">
        <f t="shared" si="7"/>
        <v>15606.7</v>
      </c>
      <c r="N34" s="20">
        <f t="shared" si="7"/>
        <v>15998.2</v>
      </c>
      <c r="O34" s="20">
        <f t="shared" si="7"/>
        <v>15606.7</v>
      </c>
      <c r="P34" s="20">
        <f t="shared" si="7"/>
        <v>16468</v>
      </c>
      <c r="Q34" s="20">
        <f t="shared" si="7"/>
        <v>16468</v>
      </c>
      <c r="R34" s="20">
        <f t="shared" si="7"/>
        <v>15606.7</v>
      </c>
      <c r="S34" s="20">
        <f t="shared" si="7"/>
        <v>15998.2</v>
      </c>
      <c r="T34" s="20">
        <f t="shared" si="7"/>
        <v>15998.2</v>
      </c>
      <c r="U34" s="20">
        <f t="shared" si="7"/>
        <v>16468</v>
      </c>
      <c r="V34" s="20">
        <f t="shared" si="7"/>
        <v>16468</v>
      </c>
      <c r="W34" s="20">
        <f t="shared" si="7"/>
        <v>16781.2</v>
      </c>
      <c r="X34" s="20">
        <f t="shared" si="7"/>
        <v>16468</v>
      </c>
      <c r="Y34" s="20">
        <f t="shared" si="7"/>
        <v>14823.7</v>
      </c>
      <c r="Z34" s="20">
        <f t="shared" si="7"/>
        <v>15998.2</v>
      </c>
      <c r="AA34" s="20">
        <f t="shared" si="7"/>
        <v>14432.2</v>
      </c>
      <c r="AB34" s="20">
        <f t="shared" si="7"/>
        <v>12944.5</v>
      </c>
      <c r="AC34" s="20">
        <f t="shared" si="7"/>
        <v>13649.2</v>
      </c>
      <c r="AD34" s="20">
        <f t="shared" si="7"/>
        <v>13884.1</v>
      </c>
      <c r="AE34" s="20">
        <f t="shared" si="7"/>
        <v>13649.2</v>
      </c>
      <c r="AF34" s="20">
        <f t="shared" si="7"/>
        <v>12553</v>
      </c>
    </row>
    <row r="35" spans="1:32"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row>
    <row r="36" spans="1:32" s="16" customFormat="1" ht="12" customHeight="1" x14ac:dyDescent="0.2">
      <c r="A36" s="4">
        <v>1</v>
      </c>
      <c r="B36" s="20">
        <f t="shared" ref="B36:AF36" si="8">B15*0.87+25</f>
        <v>15215.2</v>
      </c>
      <c r="C36" s="20">
        <f t="shared" si="8"/>
        <v>15215.2</v>
      </c>
      <c r="D36" s="20">
        <f t="shared" si="8"/>
        <v>15215.2</v>
      </c>
      <c r="E36" s="20">
        <f t="shared" si="8"/>
        <v>13492.6</v>
      </c>
      <c r="F36" s="20">
        <f t="shared" si="8"/>
        <v>14432.2</v>
      </c>
      <c r="G36" s="20">
        <f t="shared" si="8"/>
        <v>14040.7</v>
      </c>
      <c r="H36" s="20">
        <f t="shared" si="8"/>
        <v>13727.5</v>
      </c>
      <c r="I36" s="20">
        <f t="shared" si="8"/>
        <v>16389.7</v>
      </c>
      <c r="J36" s="20">
        <f t="shared" si="8"/>
        <v>16859.5</v>
      </c>
      <c r="K36" s="20">
        <f t="shared" si="8"/>
        <v>17877.400000000001</v>
      </c>
      <c r="L36" s="20">
        <f t="shared" si="8"/>
        <v>15215.2</v>
      </c>
      <c r="M36" s="20">
        <f t="shared" si="8"/>
        <v>15998.2</v>
      </c>
      <c r="N36" s="20">
        <f t="shared" si="8"/>
        <v>16389.7</v>
      </c>
      <c r="O36" s="20">
        <f t="shared" si="8"/>
        <v>15998.2</v>
      </c>
      <c r="P36" s="20">
        <f t="shared" si="8"/>
        <v>16859.5</v>
      </c>
      <c r="Q36" s="20">
        <f t="shared" si="8"/>
        <v>16859.5</v>
      </c>
      <c r="R36" s="20">
        <f t="shared" si="8"/>
        <v>15998.2</v>
      </c>
      <c r="S36" s="20">
        <f t="shared" si="8"/>
        <v>16389.7</v>
      </c>
      <c r="T36" s="20">
        <f t="shared" si="8"/>
        <v>16389.7</v>
      </c>
      <c r="U36" s="20">
        <f t="shared" si="8"/>
        <v>16859.5</v>
      </c>
      <c r="V36" s="20">
        <f t="shared" si="8"/>
        <v>16859.5</v>
      </c>
      <c r="W36" s="20">
        <f t="shared" si="8"/>
        <v>17172.7</v>
      </c>
      <c r="X36" s="20">
        <f t="shared" si="8"/>
        <v>16859.5</v>
      </c>
      <c r="Y36" s="20">
        <f t="shared" si="8"/>
        <v>15215.2</v>
      </c>
      <c r="Z36" s="20">
        <f t="shared" si="8"/>
        <v>16389.7</v>
      </c>
      <c r="AA36" s="20">
        <f t="shared" si="8"/>
        <v>14823.7</v>
      </c>
      <c r="AB36" s="20">
        <f t="shared" si="8"/>
        <v>13336</v>
      </c>
      <c r="AC36" s="20">
        <f t="shared" si="8"/>
        <v>14040.7</v>
      </c>
      <c r="AD36" s="20">
        <f t="shared" si="8"/>
        <v>14275.6</v>
      </c>
      <c r="AE36" s="20">
        <f t="shared" si="8"/>
        <v>14040.7</v>
      </c>
      <c r="AF36" s="20">
        <f t="shared" si="8"/>
        <v>12944.5</v>
      </c>
    </row>
    <row r="37" spans="1:32" s="16" customFormat="1" ht="12" customHeight="1" x14ac:dyDescent="0.2">
      <c r="A37" s="278">
        <v>2</v>
      </c>
      <c r="B37" s="20">
        <f t="shared" ref="B37:AF37" si="9">B16*0.87+25</f>
        <v>16389.7</v>
      </c>
      <c r="C37" s="20">
        <f t="shared" si="9"/>
        <v>16389.7</v>
      </c>
      <c r="D37" s="20">
        <f t="shared" si="9"/>
        <v>16389.7</v>
      </c>
      <c r="E37" s="20">
        <f t="shared" si="9"/>
        <v>14667.1</v>
      </c>
      <c r="F37" s="20">
        <f t="shared" si="9"/>
        <v>15606.7</v>
      </c>
      <c r="G37" s="20">
        <f t="shared" si="9"/>
        <v>15215.2</v>
      </c>
      <c r="H37" s="20">
        <f t="shared" si="9"/>
        <v>14902</v>
      </c>
      <c r="I37" s="20">
        <f t="shared" si="9"/>
        <v>17564.2</v>
      </c>
      <c r="J37" s="20">
        <f t="shared" si="9"/>
        <v>18034</v>
      </c>
      <c r="K37" s="20">
        <f t="shared" si="9"/>
        <v>19051.900000000001</v>
      </c>
      <c r="L37" s="20">
        <f t="shared" si="9"/>
        <v>16389.7</v>
      </c>
      <c r="M37" s="20">
        <f t="shared" si="9"/>
        <v>17172.7</v>
      </c>
      <c r="N37" s="20">
        <f t="shared" si="9"/>
        <v>17564.2</v>
      </c>
      <c r="O37" s="20">
        <f t="shared" si="9"/>
        <v>17172.7</v>
      </c>
      <c r="P37" s="20">
        <f t="shared" si="9"/>
        <v>18034</v>
      </c>
      <c r="Q37" s="20">
        <f t="shared" si="9"/>
        <v>18034</v>
      </c>
      <c r="R37" s="20">
        <f t="shared" si="9"/>
        <v>17172.7</v>
      </c>
      <c r="S37" s="20">
        <f t="shared" si="9"/>
        <v>17564.2</v>
      </c>
      <c r="T37" s="20">
        <f t="shared" si="9"/>
        <v>17564.2</v>
      </c>
      <c r="U37" s="20">
        <f t="shared" si="9"/>
        <v>18034</v>
      </c>
      <c r="V37" s="20">
        <f t="shared" si="9"/>
        <v>18034</v>
      </c>
      <c r="W37" s="20">
        <f t="shared" si="9"/>
        <v>18347.2</v>
      </c>
      <c r="X37" s="20">
        <f t="shared" si="9"/>
        <v>18034</v>
      </c>
      <c r="Y37" s="20">
        <f t="shared" si="9"/>
        <v>16389.7</v>
      </c>
      <c r="Z37" s="20">
        <f t="shared" si="9"/>
        <v>17564.2</v>
      </c>
      <c r="AA37" s="20">
        <f t="shared" si="9"/>
        <v>15998.2</v>
      </c>
      <c r="AB37" s="20">
        <f t="shared" si="9"/>
        <v>14510.5</v>
      </c>
      <c r="AC37" s="20">
        <f t="shared" si="9"/>
        <v>15215.2</v>
      </c>
      <c r="AD37" s="20">
        <f t="shared" si="9"/>
        <v>15450.1</v>
      </c>
      <c r="AE37" s="20">
        <f t="shared" si="9"/>
        <v>15215.2</v>
      </c>
      <c r="AF37" s="20">
        <f t="shared" si="9"/>
        <v>14119</v>
      </c>
    </row>
    <row r="38" spans="1:32" s="16" customFormat="1" ht="12" customHeight="1" x14ac:dyDescent="0.2">
      <c r="A38" s="279" t="s">
        <v>377</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2" s="16" customFormat="1" ht="12" customHeight="1" x14ac:dyDescent="0.2">
      <c r="A39" s="4">
        <v>1</v>
      </c>
      <c r="B39" s="20">
        <f t="shared" ref="B39:AF39" si="10">B18*0.87+25</f>
        <v>21870.7</v>
      </c>
      <c r="C39" s="20">
        <f t="shared" si="10"/>
        <v>21870.7</v>
      </c>
      <c r="D39" s="20">
        <f t="shared" si="10"/>
        <v>21870.7</v>
      </c>
      <c r="E39" s="20">
        <f t="shared" si="10"/>
        <v>20148.099999999999</v>
      </c>
      <c r="F39" s="20">
        <f t="shared" si="10"/>
        <v>21087.7</v>
      </c>
      <c r="G39" s="20">
        <f t="shared" si="10"/>
        <v>20696.2</v>
      </c>
      <c r="H39" s="20">
        <f t="shared" si="10"/>
        <v>20383</v>
      </c>
      <c r="I39" s="20">
        <f t="shared" si="10"/>
        <v>23045.200000000001</v>
      </c>
      <c r="J39" s="20">
        <f t="shared" si="10"/>
        <v>23515</v>
      </c>
      <c r="K39" s="20">
        <f t="shared" si="10"/>
        <v>24532.9</v>
      </c>
      <c r="L39" s="20">
        <f t="shared" si="10"/>
        <v>21870.7</v>
      </c>
      <c r="M39" s="20">
        <f t="shared" si="10"/>
        <v>22653.7</v>
      </c>
      <c r="N39" s="20">
        <f t="shared" si="10"/>
        <v>23045.200000000001</v>
      </c>
      <c r="O39" s="20">
        <f t="shared" si="10"/>
        <v>22653.7</v>
      </c>
      <c r="P39" s="20">
        <f t="shared" si="10"/>
        <v>23515</v>
      </c>
      <c r="Q39" s="20">
        <f t="shared" si="10"/>
        <v>23515</v>
      </c>
      <c r="R39" s="20">
        <f t="shared" si="10"/>
        <v>22653.7</v>
      </c>
      <c r="S39" s="20">
        <f t="shared" si="10"/>
        <v>23045.200000000001</v>
      </c>
      <c r="T39" s="20">
        <f t="shared" si="10"/>
        <v>23045.200000000001</v>
      </c>
      <c r="U39" s="20">
        <f t="shared" si="10"/>
        <v>23515</v>
      </c>
      <c r="V39" s="20">
        <f t="shared" si="10"/>
        <v>23515</v>
      </c>
      <c r="W39" s="20">
        <f t="shared" si="10"/>
        <v>23828.2</v>
      </c>
      <c r="X39" s="20">
        <f t="shared" si="10"/>
        <v>23515</v>
      </c>
      <c r="Y39" s="20">
        <f t="shared" si="10"/>
        <v>21870.7</v>
      </c>
      <c r="Z39" s="20">
        <f t="shared" si="10"/>
        <v>23045.200000000001</v>
      </c>
      <c r="AA39" s="20">
        <f t="shared" si="10"/>
        <v>21479.200000000001</v>
      </c>
      <c r="AB39" s="20">
        <f t="shared" si="10"/>
        <v>18425.5</v>
      </c>
      <c r="AC39" s="20">
        <f t="shared" si="10"/>
        <v>19130.2</v>
      </c>
      <c r="AD39" s="20">
        <f t="shared" si="10"/>
        <v>19365.099999999999</v>
      </c>
      <c r="AE39" s="20">
        <f t="shared" si="10"/>
        <v>19130.2</v>
      </c>
      <c r="AF39" s="20">
        <f t="shared" si="10"/>
        <v>18034</v>
      </c>
    </row>
    <row r="40" spans="1:32" s="16" customFormat="1" ht="12" customHeight="1" x14ac:dyDescent="0.2">
      <c r="A40" s="278">
        <v>2</v>
      </c>
      <c r="B40" s="20">
        <f t="shared" ref="B40:AF40" si="11">B19*0.87+25</f>
        <v>21870.7</v>
      </c>
      <c r="C40" s="20">
        <f t="shared" si="11"/>
        <v>21870.7</v>
      </c>
      <c r="D40" s="20">
        <f t="shared" si="11"/>
        <v>21870.7</v>
      </c>
      <c r="E40" s="20">
        <f t="shared" si="11"/>
        <v>20148.099999999999</v>
      </c>
      <c r="F40" s="20">
        <f t="shared" si="11"/>
        <v>21087.7</v>
      </c>
      <c r="G40" s="20">
        <f t="shared" si="11"/>
        <v>20696.2</v>
      </c>
      <c r="H40" s="20">
        <f t="shared" si="11"/>
        <v>20383</v>
      </c>
      <c r="I40" s="20">
        <f t="shared" si="11"/>
        <v>23045.200000000001</v>
      </c>
      <c r="J40" s="20">
        <f t="shared" si="11"/>
        <v>23515</v>
      </c>
      <c r="K40" s="20">
        <f t="shared" si="11"/>
        <v>24532.9</v>
      </c>
      <c r="L40" s="20">
        <f t="shared" si="11"/>
        <v>21870.7</v>
      </c>
      <c r="M40" s="20">
        <f t="shared" si="11"/>
        <v>22653.7</v>
      </c>
      <c r="N40" s="20">
        <f t="shared" si="11"/>
        <v>23045.200000000001</v>
      </c>
      <c r="O40" s="20">
        <f t="shared" si="11"/>
        <v>22653.7</v>
      </c>
      <c r="P40" s="20">
        <f t="shared" si="11"/>
        <v>23515</v>
      </c>
      <c r="Q40" s="20">
        <f t="shared" si="11"/>
        <v>23515</v>
      </c>
      <c r="R40" s="20">
        <f t="shared" si="11"/>
        <v>22653.7</v>
      </c>
      <c r="S40" s="20">
        <f t="shared" si="11"/>
        <v>23045.200000000001</v>
      </c>
      <c r="T40" s="20">
        <f t="shared" si="11"/>
        <v>23045.200000000001</v>
      </c>
      <c r="U40" s="20">
        <f t="shared" si="11"/>
        <v>23515</v>
      </c>
      <c r="V40" s="20">
        <f t="shared" si="11"/>
        <v>23515</v>
      </c>
      <c r="W40" s="20">
        <f t="shared" si="11"/>
        <v>23828.2</v>
      </c>
      <c r="X40" s="20">
        <f t="shared" si="11"/>
        <v>23515</v>
      </c>
      <c r="Y40" s="20">
        <f t="shared" si="11"/>
        <v>21870.7</v>
      </c>
      <c r="Z40" s="20">
        <f t="shared" si="11"/>
        <v>23045.200000000001</v>
      </c>
      <c r="AA40" s="20">
        <f t="shared" si="11"/>
        <v>21479.200000000001</v>
      </c>
      <c r="AB40" s="20">
        <f t="shared" si="11"/>
        <v>18425.5</v>
      </c>
      <c r="AC40" s="20">
        <f t="shared" si="11"/>
        <v>19130.2</v>
      </c>
      <c r="AD40" s="20">
        <f t="shared" si="11"/>
        <v>19365.099999999999</v>
      </c>
      <c r="AE40" s="20">
        <f t="shared" si="11"/>
        <v>19130.2</v>
      </c>
      <c r="AF40" s="20">
        <f t="shared" si="11"/>
        <v>18034</v>
      </c>
    </row>
    <row r="41" spans="1:32" s="16" customFormat="1" ht="12" customHeight="1" x14ac:dyDescent="0.2">
      <c r="A41" s="278">
        <v>3</v>
      </c>
      <c r="B41" s="20">
        <f t="shared" ref="B41:AF41" si="12">B20*0.87+25</f>
        <v>21870.7</v>
      </c>
      <c r="C41" s="20">
        <f t="shared" si="12"/>
        <v>21870.7</v>
      </c>
      <c r="D41" s="20">
        <f t="shared" si="12"/>
        <v>21870.7</v>
      </c>
      <c r="E41" s="20">
        <f t="shared" si="12"/>
        <v>20148.099999999999</v>
      </c>
      <c r="F41" s="20">
        <f t="shared" si="12"/>
        <v>21087.7</v>
      </c>
      <c r="G41" s="20">
        <f t="shared" si="12"/>
        <v>20696.2</v>
      </c>
      <c r="H41" s="20">
        <f t="shared" si="12"/>
        <v>20383</v>
      </c>
      <c r="I41" s="20">
        <f t="shared" si="12"/>
        <v>23045.200000000001</v>
      </c>
      <c r="J41" s="20">
        <f t="shared" si="12"/>
        <v>23515</v>
      </c>
      <c r="K41" s="20">
        <f t="shared" si="12"/>
        <v>24532.9</v>
      </c>
      <c r="L41" s="20">
        <f t="shared" si="12"/>
        <v>21870.7</v>
      </c>
      <c r="M41" s="20">
        <f t="shared" si="12"/>
        <v>22653.7</v>
      </c>
      <c r="N41" s="20">
        <f t="shared" si="12"/>
        <v>23045.200000000001</v>
      </c>
      <c r="O41" s="20">
        <f t="shared" si="12"/>
        <v>22653.7</v>
      </c>
      <c r="P41" s="20">
        <f t="shared" si="12"/>
        <v>23515</v>
      </c>
      <c r="Q41" s="20">
        <f t="shared" si="12"/>
        <v>23515</v>
      </c>
      <c r="R41" s="20">
        <f t="shared" si="12"/>
        <v>22653.7</v>
      </c>
      <c r="S41" s="20">
        <f t="shared" si="12"/>
        <v>23045.200000000001</v>
      </c>
      <c r="T41" s="20">
        <f t="shared" si="12"/>
        <v>23045.200000000001</v>
      </c>
      <c r="U41" s="20">
        <f t="shared" si="12"/>
        <v>23515</v>
      </c>
      <c r="V41" s="20">
        <f t="shared" si="12"/>
        <v>23515</v>
      </c>
      <c r="W41" s="20">
        <f t="shared" si="12"/>
        <v>23828.2</v>
      </c>
      <c r="X41" s="20">
        <f t="shared" si="12"/>
        <v>23515</v>
      </c>
      <c r="Y41" s="20">
        <f t="shared" si="12"/>
        <v>21870.7</v>
      </c>
      <c r="Z41" s="20">
        <f t="shared" si="12"/>
        <v>23045.200000000001</v>
      </c>
      <c r="AA41" s="20">
        <f t="shared" si="12"/>
        <v>21479.200000000001</v>
      </c>
      <c r="AB41" s="20">
        <f t="shared" si="12"/>
        <v>18425.5</v>
      </c>
      <c r="AC41" s="20">
        <f t="shared" si="12"/>
        <v>19130.2</v>
      </c>
      <c r="AD41" s="20">
        <f t="shared" si="12"/>
        <v>19365.099999999999</v>
      </c>
      <c r="AE41" s="20">
        <f t="shared" si="12"/>
        <v>19130.2</v>
      </c>
      <c r="AF41" s="20">
        <f t="shared" si="12"/>
        <v>18034</v>
      </c>
    </row>
    <row r="42" spans="1:32" s="16" customFormat="1" ht="12" customHeight="1" x14ac:dyDescent="0.2">
      <c r="A42" s="278">
        <v>4</v>
      </c>
      <c r="B42" s="20">
        <f t="shared" ref="B42:AF42" si="13">B21*0.87+25</f>
        <v>21870.7</v>
      </c>
      <c r="C42" s="20">
        <f t="shared" si="13"/>
        <v>21870.7</v>
      </c>
      <c r="D42" s="20">
        <f t="shared" si="13"/>
        <v>21870.7</v>
      </c>
      <c r="E42" s="20">
        <f t="shared" si="13"/>
        <v>20148.099999999999</v>
      </c>
      <c r="F42" s="20">
        <f t="shared" si="13"/>
        <v>21087.7</v>
      </c>
      <c r="G42" s="20">
        <f t="shared" si="13"/>
        <v>20696.2</v>
      </c>
      <c r="H42" s="20">
        <f t="shared" si="13"/>
        <v>20383</v>
      </c>
      <c r="I42" s="20">
        <f t="shared" si="13"/>
        <v>23045.200000000001</v>
      </c>
      <c r="J42" s="20">
        <f t="shared" si="13"/>
        <v>23515</v>
      </c>
      <c r="K42" s="20">
        <f t="shared" si="13"/>
        <v>24532.9</v>
      </c>
      <c r="L42" s="20">
        <f t="shared" si="13"/>
        <v>21870.7</v>
      </c>
      <c r="M42" s="20">
        <f t="shared" si="13"/>
        <v>22653.7</v>
      </c>
      <c r="N42" s="20">
        <f t="shared" si="13"/>
        <v>23045.200000000001</v>
      </c>
      <c r="O42" s="20">
        <f t="shared" si="13"/>
        <v>22653.7</v>
      </c>
      <c r="P42" s="20">
        <f t="shared" si="13"/>
        <v>23515</v>
      </c>
      <c r="Q42" s="20">
        <f t="shared" si="13"/>
        <v>23515</v>
      </c>
      <c r="R42" s="20">
        <f t="shared" si="13"/>
        <v>22653.7</v>
      </c>
      <c r="S42" s="20">
        <f t="shared" si="13"/>
        <v>23045.200000000001</v>
      </c>
      <c r="T42" s="20">
        <f t="shared" si="13"/>
        <v>23045.200000000001</v>
      </c>
      <c r="U42" s="20">
        <f t="shared" si="13"/>
        <v>23515</v>
      </c>
      <c r="V42" s="20">
        <f t="shared" si="13"/>
        <v>23515</v>
      </c>
      <c r="W42" s="20">
        <f t="shared" si="13"/>
        <v>23828.2</v>
      </c>
      <c r="X42" s="20">
        <f t="shared" si="13"/>
        <v>23515</v>
      </c>
      <c r="Y42" s="20">
        <f t="shared" si="13"/>
        <v>21870.7</v>
      </c>
      <c r="Z42" s="20">
        <f t="shared" si="13"/>
        <v>23045.200000000001</v>
      </c>
      <c r="AA42" s="20">
        <f t="shared" si="13"/>
        <v>21479.200000000001</v>
      </c>
      <c r="AB42" s="20">
        <f t="shared" si="13"/>
        <v>18425.5</v>
      </c>
      <c r="AC42" s="20">
        <f t="shared" si="13"/>
        <v>19130.2</v>
      </c>
      <c r="AD42" s="20">
        <f t="shared" si="13"/>
        <v>19365.099999999999</v>
      </c>
      <c r="AE42" s="20">
        <f t="shared" si="13"/>
        <v>19130.2</v>
      </c>
      <c r="AF42" s="20">
        <f t="shared" si="13"/>
        <v>18034</v>
      </c>
    </row>
    <row r="43" spans="1:32" s="16" customFormat="1" ht="165" x14ac:dyDescent="0.2">
      <c r="A43" s="323" t="s">
        <v>441</v>
      </c>
    </row>
    <row r="44" spans="1:32" s="16" customFormat="1" ht="12" customHeight="1" x14ac:dyDescent="0.2">
      <c r="A44" s="224" t="s">
        <v>73</v>
      </c>
    </row>
    <row r="45" spans="1:32" s="14" customFormat="1" ht="12" x14ac:dyDescent="0.2">
      <c r="A45" s="221" t="s">
        <v>442</v>
      </c>
    </row>
    <row r="46" spans="1:32" s="14" customFormat="1" ht="12" x14ac:dyDescent="0.2">
      <c r="A46" s="221" t="s">
        <v>443</v>
      </c>
    </row>
    <row r="47" spans="1:32" s="14" customFormat="1" ht="12.75" customHeight="1" x14ac:dyDescent="0.2">
      <c r="A47" s="155"/>
    </row>
    <row r="48" spans="1:3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444</v>
      </c>
    </row>
    <row r="55" spans="1:1" s="8" customFormat="1" ht="42" x14ac:dyDescent="0.25">
      <c r="A55" s="225" t="s">
        <v>419</v>
      </c>
    </row>
    <row r="56" spans="1:1" s="8" customFormat="1" ht="42" x14ac:dyDescent="0.25">
      <c r="A56" s="270" t="s">
        <v>415</v>
      </c>
    </row>
    <row r="57" spans="1:1" s="8" customFormat="1" ht="31.5" x14ac:dyDescent="0.25">
      <c r="A57" s="270" t="s">
        <v>416</v>
      </c>
    </row>
    <row r="58" spans="1:1" s="8" customFormat="1" ht="31.5" x14ac:dyDescent="0.25">
      <c r="A58" s="270" t="s">
        <v>445</v>
      </c>
    </row>
    <row r="59" spans="1:1" s="8" customFormat="1" ht="63" x14ac:dyDescent="0.25">
      <c r="A59" s="270" t="s">
        <v>446</v>
      </c>
    </row>
    <row r="60" spans="1:1" s="8" customFormat="1" ht="42" x14ac:dyDescent="0.25">
      <c r="A60" s="225" t="s">
        <v>447</v>
      </c>
    </row>
    <row r="61" spans="1:1" s="8" customFormat="1" ht="31.5" x14ac:dyDescent="0.25">
      <c r="A61" s="270" t="s">
        <v>448</v>
      </c>
    </row>
    <row r="62" spans="1:1" s="8" customFormat="1" ht="21" x14ac:dyDescent="0.25">
      <c r="A62" s="270" t="s">
        <v>449</v>
      </c>
    </row>
    <row r="63" spans="1:1" s="8" customFormat="1" ht="42" x14ac:dyDescent="0.25">
      <c r="A63" s="186" t="s">
        <v>196</v>
      </c>
    </row>
    <row r="64" spans="1:1" s="8" customFormat="1" ht="63" x14ac:dyDescent="0.25">
      <c r="A64" s="302" t="s">
        <v>417</v>
      </c>
    </row>
    <row r="65" spans="1:1" s="8" customFormat="1" ht="21" x14ac:dyDescent="0.25">
      <c r="A65" s="216"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324"/>
    </row>
    <row r="73" spans="1:1" x14ac:dyDescent="0.25">
      <c r="A73" s="324"/>
    </row>
    <row r="74" spans="1:1" x14ac:dyDescent="0.25">
      <c r="A74" s="8"/>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52" t="s">
        <v>291</v>
      </c>
    </row>
    <row r="55" spans="1:1" ht="55.15" customHeight="1" thickBot="1" x14ac:dyDescent="0.3">
      <c r="A55" s="353"/>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52" t="s">
        <v>291</v>
      </c>
    </row>
    <row r="55" spans="1:1" ht="70.900000000000006" customHeight="1" thickBot="1" x14ac:dyDescent="0.3">
      <c r="A55" s="353"/>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50" t="s">
        <v>226</v>
      </c>
      <c r="B34" s="350"/>
      <c r="C34" s="350"/>
      <c r="D34" s="350"/>
      <c r="E34" s="350"/>
      <c r="F34" s="350"/>
      <c r="G34" s="350"/>
      <c r="H34" s="350"/>
      <c r="I34" s="350" t="s">
        <v>226</v>
      </c>
      <c r="J34" s="350"/>
      <c r="K34" s="350"/>
      <c r="L34" s="350"/>
      <c r="M34" s="350"/>
      <c r="N34" s="350"/>
      <c r="O34" s="350"/>
      <c r="P34" s="350"/>
      <c r="Q34" s="350" t="s">
        <v>226</v>
      </c>
      <c r="R34" s="350"/>
      <c r="S34" s="350"/>
      <c r="T34" s="350"/>
      <c r="U34" s="350"/>
      <c r="V34" s="350"/>
      <c r="W34" s="350"/>
      <c r="X34" s="350"/>
      <c r="Y34" s="350" t="s">
        <v>226</v>
      </c>
      <c r="Z34" s="350"/>
      <c r="AA34" s="350"/>
      <c r="AB34" s="350"/>
      <c r="AC34" s="350"/>
      <c r="AD34" s="350"/>
      <c r="AE34" s="350"/>
      <c r="AF34" s="350"/>
      <c r="AG34" s="350" t="s">
        <v>226</v>
      </c>
      <c r="AH34" s="350"/>
      <c r="AI34" s="350"/>
      <c r="AJ34" s="350"/>
      <c r="AK34" s="350"/>
      <c r="AL34" s="350"/>
      <c r="AM34" s="350"/>
      <c r="AN34" s="350"/>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227</v>
      </c>
    </row>
    <row r="48" spans="1:54" x14ac:dyDescent="0.25">
      <c r="A48" s="158"/>
    </row>
    <row r="49" spans="1:1" ht="38.25" x14ac:dyDescent="0.25">
      <c r="A49" s="159" t="s">
        <v>228</v>
      </c>
    </row>
    <row r="50" spans="1:1" ht="42" x14ac:dyDescent="0.25">
      <c r="A50" s="190" t="s">
        <v>203</v>
      </c>
    </row>
    <row r="51" spans="1:1" ht="42" x14ac:dyDescent="0.25">
      <c r="A51" s="190" t="s">
        <v>204</v>
      </c>
    </row>
    <row r="52" spans="1:1" ht="73.5" x14ac:dyDescent="0.25">
      <c r="A52" s="190" t="s">
        <v>205</v>
      </c>
    </row>
    <row r="53" spans="1:1" ht="52.5" x14ac:dyDescent="0.25">
      <c r="A53" s="190" t="s">
        <v>206</v>
      </c>
    </row>
    <row r="54" spans="1:1" ht="52.5" x14ac:dyDescent="0.25">
      <c r="A54" s="190" t="s">
        <v>207</v>
      </c>
    </row>
    <row r="55" spans="1:1" ht="42" x14ac:dyDescent="0.25">
      <c r="A55" s="190" t="s">
        <v>208</v>
      </c>
    </row>
    <row r="56" spans="1:1" ht="52.5" x14ac:dyDescent="0.25">
      <c r="A56" s="190" t="s">
        <v>209</v>
      </c>
    </row>
    <row r="57" spans="1:1" ht="42" x14ac:dyDescent="0.25">
      <c r="A57" s="190" t="s">
        <v>210</v>
      </c>
    </row>
    <row r="58" spans="1:1" ht="42" x14ac:dyDescent="0.25">
      <c r="A58" s="190" t="s">
        <v>211</v>
      </c>
    </row>
    <row r="59" spans="1:1" ht="42" x14ac:dyDescent="0.25">
      <c r="A59" s="190" t="s">
        <v>212</v>
      </c>
    </row>
    <row r="60" spans="1:1" x14ac:dyDescent="0.25">
      <c r="A60" s="168"/>
    </row>
    <row r="61" spans="1:1" ht="42" x14ac:dyDescent="0.25">
      <c r="A61" s="186"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10" t="s">
        <v>262</v>
      </c>
    </row>
    <row r="3" spans="1:3" s="29" customFormat="1" ht="12.75" x14ac:dyDescent="0.2">
      <c r="A3" s="191"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9" t="s">
        <v>248</v>
      </c>
    </row>
    <row r="19" spans="1:1" ht="15.75" thickBot="1" x14ac:dyDescent="0.3">
      <c r="A19" s="211" t="s">
        <v>73</v>
      </c>
    </row>
    <row r="20" spans="1:1" ht="15.75" thickBot="1" x14ac:dyDescent="0.3">
      <c r="A20" s="212" t="s">
        <v>249</v>
      </c>
    </row>
    <row r="21" spans="1:1" x14ac:dyDescent="0.25">
      <c r="A21" s="213" t="s">
        <v>250</v>
      </c>
    </row>
    <row r="22" spans="1:1" x14ac:dyDescent="0.25">
      <c r="A22" s="155"/>
    </row>
    <row r="23" spans="1:1" x14ac:dyDescent="0.25">
      <c r="A23" s="214"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25" t="s">
        <v>245</v>
      </c>
    </row>
    <row r="32" spans="1:1" x14ac:dyDescent="0.25">
      <c r="A32" s="325"/>
    </row>
    <row r="33" spans="1:1" x14ac:dyDescent="0.25">
      <c r="A33" s="325"/>
    </row>
    <row r="34" spans="1:1" ht="261" customHeight="1" x14ac:dyDescent="0.25">
      <c r="A34" s="325"/>
    </row>
    <row r="35" spans="1:1" ht="24" x14ac:dyDescent="0.25">
      <c r="A35" s="156" t="s">
        <v>227</v>
      </c>
    </row>
    <row r="36" spans="1:1" x14ac:dyDescent="0.25">
      <c r="A36" s="156"/>
    </row>
    <row r="37" spans="1:1" ht="25.5" x14ac:dyDescent="0.25">
      <c r="A37" s="215" t="s">
        <v>263</v>
      </c>
    </row>
    <row r="38" spans="1:1" ht="63" x14ac:dyDescent="0.25">
      <c r="A38" s="190" t="s">
        <v>251</v>
      </c>
    </row>
    <row r="39" spans="1:1" ht="42" x14ac:dyDescent="0.25">
      <c r="A39" s="190" t="s">
        <v>252</v>
      </c>
    </row>
    <row r="40" spans="1:1" ht="63" x14ac:dyDescent="0.25">
      <c r="A40" s="190" t="s">
        <v>253</v>
      </c>
    </row>
    <row r="41" spans="1:1" ht="31.5" x14ac:dyDescent="0.25">
      <c r="A41" s="190" t="s">
        <v>254</v>
      </c>
    </row>
    <row r="42" spans="1:1" ht="73.5" x14ac:dyDescent="0.25">
      <c r="A42" s="190" t="s">
        <v>255</v>
      </c>
    </row>
    <row r="43" spans="1:1" ht="42" x14ac:dyDescent="0.25">
      <c r="A43" s="190" t="s">
        <v>256</v>
      </c>
    </row>
    <row r="44" spans="1:1" ht="42" x14ac:dyDescent="0.25">
      <c r="A44" s="190" t="s">
        <v>257</v>
      </c>
    </row>
    <row r="45" spans="1:1" ht="31.5" x14ac:dyDescent="0.25">
      <c r="A45" s="190" t="s">
        <v>258</v>
      </c>
    </row>
    <row r="46" spans="1:1" ht="42" x14ac:dyDescent="0.25">
      <c r="A46" s="190" t="s">
        <v>259</v>
      </c>
    </row>
    <row r="47" spans="1:1" ht="42" x14ac:dyDescent="0.25">
      <c r="A47" s="190" t="s">
        <v>260</v>
      </c>
    </row>
    <row r="48" spans="1:1" x14ac:dyDescent="0.25">
      <c r="A48" s="168"/>
    </row>
    <row r="49" spans="1:1" ht="42" x14ac:dyDescent="0.25">
      <c r="A49" s="186" t="s">
        <v>196</v>
      </c>
    </row>
    <row r="50" spans="1:1" ht="21" x14ac:dyDescent="0.25">
      <c r="A50" s="216"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'C завтраками| Bed and breakfast'!#REF!</f>
        <v>#REF!</v>
      </c>
      <c r="C4" s="177" t="e">
        <f>'C завтраками| Bed and breakfast'!#REF!</f>
        <v>#REF!</v>
      </c>
      <c r="D4" s="177" t="e">
        <f>'C завтраками| Bed and breakfast'!#REF!</f>
        <v>#REF!</v>
      </c>
      <c r="E4" s="177" t="e">
        <f>'C завтраками| Bed and breakfast'!#REF!</f>
        <v>#REF!</v>
      </c>
    </row>
    <row r="5" spans="1:5" x14ac:dyDescent="0.25">
      <c r="A5" s="178" t="s">
        <v>200</v>
      </c>
      <c r="B5" s="177" t="e">
        <f>'C завтраками| Bed and breakfast'!#REF!</f>
        <v>#REF!</v>
      </c>
      <c r="C5" s="177" t="e">
        <f>'C завтраками| Bed and breakfast'!#REF!</f>
        <v>#REF!</v>
      </c>
      <c r="D5" s="177" t="e">
        <f>'C завтраками| Bed and breakfast'!#REF!</f>
        <v>#REF!</v>
      </c>
      <c r="E5" s="177" t="e">
        <f>'C завтраками| Bed and breakfast'!#REF!</f>
        <v>#REF!</v>
      </c>
    </row>
    <row r="6" spans="1:5" x14ac:dyDescent="0.25">
      <c r="A6" s="31" t="s">
        <v>60</v>
      </c>
      <c r="B6" s="15"/>
      <c r="C6" s="15"/>
      <c r="D6" s="15"/>
      <c r="E6" s="15"/>
    </row>
    <row r="7" spans="1:5" x14ac:dyDescent="0.25">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row>
    <row r="8" spans="1:5" x14ac:dyDescent="0.25">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row>
    <row r="9" spans="1:5" x14ac:dyDescent="0.25">
      <c r="A9" s="31" t="s">
        <v>185</v>
      </c>
      <c r="B9" s="31"/>
      <c r="C9" s="31"/>
      <c r="D9" s="31"/>
      <c r="E9" s="31"/>
    </row>
    <row r="10" spans="1:5" x14ac:dyDescent="0.25">
      <c r="A10" s="43">
        <v>1</v>
      </c>
      <c r="B10" s="31" t="e">
        <f>'C завтраками| Bed and breakfast'!#REF!</f>
        <v>#REF!</v>
      </c>
      <c r="C10" s="31" t="e">
        <f>'C завтраками| Bed and breakfast'!#REF!</f>
        <v>#REF!</v>
      </c>
      <c r="D10" s="31" t="e">
        <f>'C завтраками| Bed and breakfast'!#REF!</f>
        <v>#REF!</v>
      </c>
      <c r="E10" s="31" t="e">
        <f>'C завтраками| Bed and breakfast'!#REF!</f>
        <v>#REF!</v>
      </c>
    </row>
    <row r="11" spans="1:5" x14ac:dyDescent="0.25">
      <c r="A11" s="43">
        <v>2</v>
      </c>
      <c r="B11" s="31" t="e">
        <f>'C завтраками| Bed and breakfast'!#REF!</f>
        <v>#REF!</v>
      </c>
      <c r="C11" s="31" t="e">
        <f>'C завтраками| Bed and breakfast'!#REF!</f>
        <v>#REF!</v>
      </c>
      <c r="D11" s="31" t="e">
        <f>'C завтраками| Bed and breakfast'!#REF!</f>
        <v>#REF!</v>
      </c>
      <c r="E11" s="31" t="e">
        <f>'C завтраками| Bed and breakfast'!#REF!</f>
        <v>#REF!</v>
      </c>
    </row>
    <row r="12" spans="1:5" x14ac:dyDescent="0.25">
      <c r="A12" s="31" t="s">
        <v>62</v>
      </c>
      <c r="B12" s="31"/>
      <c r="C12" s="31"/>
      <c r="D12" s="31"/>
      <c r="E12" s="31"/>
    </row>
    <row r="13" spans="1:5" x14ac:dyDescent="0.25">
      <c r="A13" s="43">
        <v>1</v>
      </c>
      <c r="B13" s="31" t="e">
        <f>'C завтраками| Bed and breakfast'!#REF!</f>
        <v>#REF!</v>
      </c>
      <c r="C13" s="31" t="e">
        <f>'C завтраками| Bed and breakfast'!#REF!</f>
        <v>#REF!</v>
      </c>
      <c r="D13" s="31" t="e">
        <f>'C завтраками| Bed and breakfast'!#REF!</f>
        <v>#REF!</v>
      </c>
      <c r="E13" s="31" t="e">
        <f>'C завтраками| Bed and breakfast'!#REF!</f>
        <v>#REF!</v>
      </c>
    </row>
    <row r="14" spans="1:5" x14ac:dyDescent="0.25">
      <c r="A14" s="43">
        <v>2</v>
      </c>
      <c r="B14" s="31" t="e">
        <f>'C завтраками| Bed and breakfast'!#REF!</f>
        <v>#REF!</v>
      </c>
      <c r="C14" s="31" t="e">
        <f>'C завтраками| Bed and breakfast'!#REF!</f>
        <v>#REF!</v>
      </c>
      <c r="D14" s="31" t="e">
        <f>'C завтраками| Bed and breakfast'!#REF!</f>
        <v>#REF!</v>
      </c>
      <c r="E14" s="31" t="e">
        <f>'C завтраками| Bed and breakfast'!#REF!</f>
        <v>#REF!</v>
      </c>
    </row>
    <row r="15" spans="1:5" x14ac:dyDescent="0.25">
      <c r="A15" s="31" t="s">
        <v>63</v>
      </c>
      <c r="B15" s="31"/>
      <c r="C15" s="31"/>
      <c r="D15" s="31"/>
      <c r="E15" s="31"/>
    </row>
    <row r="16" spans="1:5" x14ac:dyDescent="0.25">
      <c r="A16" s="43"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ROUNDUP(B7*0.75*0.9,)</f>
        <v>#REF!</v>
      </c>
      <c r="C21" s="180" t="e">
        <f t="shared" si="2"/>
        <v>#REF!</v>
      </c>
      <c r="D21" s="180" t="e">
        <f t="shared" si="2"/>
        <v>#REF!</v>
      </c>
      <c r="E21" s="180" t="e">
        <f t="shared" si="2"/>
        <v>#REF!</v>
      </c>
    </row>
    <row r="22" spans="1:5" x14ac:dyDescent="0.25">
      <c r="A22" s="43">
        <v>2</v>
      </c>
      <c r="B22" s="180" t="e">
        <f t="shared" ref="B22:E22" si="3">ROUNDUP(B8*0.75*0.9,)</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ROUNDUP(B10*0.75*0.9,)</f>
        <v>#REF!</v>
      </c>
      <c r="C24" s="180" t="e">
        <f t="shared" si="4"/>
        <v>#REF!</v>
      </c>
      <c r="D24" s="180" t="e">
        <f t="shared" si="4"/>
        <v>#REF!</v>
      </c>
      <c r="E24" s="180" t="e">
        <f t="shared" si="4"/>
        <v>#REF!</v>
      </c>
    </row>
    <row r="25" spans="1:5" x14ac:dyDescent="0.25">
      <c r="A25" s="43">
        <v>2</v>
      </c>
      <c r="B25" s="180" t="e">
        <f t="shared" ref="B25:E25" si="5">ROUNDUP(B11*0.75*0.9,)</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ROUNDUP(B13*0.75*0.9,)</f>
        <v>#REF!</v>
      </c>
      <c r="C27" s="180" t="e">
        <f t="shared" si="6"/>
        <v>#REF!</v>
      </c>
      <c r="D27" s="180" t="e">
        <f t="shared" si="6"/>
        <v>#REF!</v>
      </c>
      <c r="E27" s="180" t="e">
        <f t="shared" si="6"/>
        <v>#REF!</v>
      </c>
    </row>
    <row r="28" spans="1:5" x14ac:dyDescent="0.25">
      <c r="A28" s="43">
        <v>2</v>
      </c>
      <c r="B28" s="180" t="e">
        <f t="shared" ref="B28:E28" si="7">ROUNDUP(B14*0.75*0.9,)</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ROUNDUP(B16*0.75*0.9,)</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'4=3 | FIT15'!B4</f>
        <v>#REF!</v>
      </c>
      <c r="C4" s="177" t="e">
        <f>'4=3 | FIT15'!C4</f>
        <v>#REF!</v>
      </c>
      <c r="D4" s="177" t="e">
        <f>'4=3 | FIT15'!D4</f>
        <v>#REF!</v>
      </c>
      <c r="E4" s="177" t="e">
        <f>'4=3 | FIT15'!E4</f>
        <v>#REF!</v>
      </c>
    </row>
    <row r="5" spans="1:5" x14ac:dyDescent="0.25">
      <c r="A5" s="178" t="s">
        <v>200</v>
      </c>
      <c r="B5" s="177" t="e">
        <f>'4=3 | FIT15'!B5</f>
        <v>#REF!</v>
      </c>
      <c r="C5" s="177" t="e">
        <f>'4=3 | FIT15'!C5</f>
        <v>#REF!</v>
      </c>
      <c r="D5" s="177" t="e">
        <f>'4=3 | FIT15'!D5</f>
        <v>#REF!</v>
      </c>
      <c r="E5" s="177" t="e">
        <f>'4=3 | FIT15'!E5</f>
        <v>#REF!</v>
      </c>
    </row>
    <row r="6" spans="1:5" x14ac:dyDescent="0.25">
      <c r="A6" s="31" t="s">
        <v>60</v>
      </c>
      <c r="B6" s="15"/>
      <c r="C6" s="15"/>
      <c r="D6" s="15"/>
      <c r="E6" s="15"/>
    </row>
    <row r="7" spans="1:5" x14ac:dyDescent="0.25">
      <c r="A7" s="43">
        <v>1</v>
      </c>
      <c r="B7" s="31" t="e">
        <f>'4=3 | FIT15'!B7</f>
        <v>#REF!</v>
      </c>
      <c r="C7" s="31" t="e">
        <f>'4=3 | FIT15'!C7</f>
        <v>#REF!</v>
      </c>
      <c r="D7" s="31" t="e">
        <f>'4=3 | FIT15'!D7</f>
        <v>#REF!</v>
      </c>
      <c r="E7" s="31" t="e">
        <f>'4=3 | FIT15'!E7</f>
        <v>#REF!</v>
      </c>
    </row>
    <row r="8" spans="1:5" x14ac:dyDescent="0.25">
      <c r="A8" s="43">
        <v>2</v>
      </c>
      <c r="B8" s="31" t="e">
        <f>'4=3 | FIT15'!B8</f>
        <v>#REF!</v>
      </c>
      <c r="C8" s="31" t="e">
        <f>'4=3 | FIT15'!C8</f>
        <v>#REF!</v>
      </c>
      <c r="D8" s="31" t="e">
        <f>'4=3 | FIT15'!D8</f>
        <v>#REF!</v>
      </c>
      <c r="E8" s="31" t="e">
        <f>'4=3 | FIT15'!E8</f>
        <v>#REF!</v>
      </c>
    </row>
    <row r="9" spans="1:5" x14ac:dyDescent="0.25">
      <c r="A9" s="31" t="s">
        <v>185</v>
      </c>
      <c r="B9" s="31"/>
      <c r="C9" s="31"/>
      <c r="D9" s="31"/>
      <c r="E9" s="31"/>
    </row>
    <row r="10" spans="1:5" x14ac:dyDescent="0.25">
      <c r="A10" s="43">
        <v>1</v>
      </c>
      <c r="B10" s="31" t="e">
        <f>'4=3 | FIT15'!B10</f>
        <v>#REF!</v>
      </c>
      <c r="C10" s="31" t="e">
        <f>'4=3 | FIT15'!C10</f>
        <v>#REF!</v>
      </c>
      <c r="D10" s="31" t="e">
        <f>'4=3 | FIT15'!D10</f>
        <v>#REF!</v>
      </c>
      <c r="E10" s="31" t="e">
        <f>'4=3 | FIT15'!E10</f>
        <v>#REF!</v>
      </c>
    </row>
    <row r="11" spans="1:5" x14ac:dyDescent="0.25">
      <c r="A11" s="43">
        <v>2</v>
      </c>
      <c r="B11" s="31" t="e">
        <f>'4=3 | FIT15'!B11</f>
        <v>#REF!</v>
      </c>
      <c r="C11" s="31" t="e">
        <f>'4=3 | FIT15'!C11</f>
        <v>#REF!</v>
      </c>
      <c r="D11" s="31" t="e">
        <f>'4=3 | FIT15'!D11</f>
        <v>#REF!</v>
      </c>
      <c r="E11" s="31" t="e">
        <f>'4=3 | FIT15'!E11</f>
        <v>#REF!</v>
      </c>
    </row>
    <row r="12" spans="1:5" x14ac:dyDescent="0.25">
      <c r="A12" s="31" t="s">
        <v>62</v>
      </c>
      <c r="B12" s="31"/>
      <c r="C12" s="31"/>
      <c r="D12" s="31"/>
      <c r="E12" s="31"/>
    </row>
    <row r="13" spans="1:5" x14ac:dyDescent="0.25">
      <c r="A13" s="43">
        <v>1</v>
      </c>
      <c r="B13" s="31" t="e">
        <f>'4=3 | FIT15'!B13</f>
        <v>#REF!</v>
      </c>
      <c r="C13" s="31" t="e">
        <f>'4=3 | FIT15'!C13</f>
        <v>#REF!</v>
      </c>
      <c r="D13" s="31" t="e">
        <f>'4=3 | FIT15'!D13</f>
        <v>#REF!</v>
      </c>
      <c r="E13" s="31" t="e">
        <f>'4=3 | FIT15'!E13</f>
        <v>#REF!</v>
      </c>
    </row>
    <row r="14" spans="1:5" x14ac:dyDescent="0.25">
      <c r="A14" s="43">
        <v>2</v>
      </c>
      <c r="B14" s="31" t="e">
        <f>'4=3 | FIT15'!B14</f>
        <v>#REF!</v>
      </c>
      <c r="C14" s="31" t="e">
        <f>'4=3 | FIT15'!C14</f>
        <v>#REF!</v>
      </c>
      <c r="D14" s="31" t="e">
        <f>'4=3 | FIT15'!D14</f>
        <v>#REF!</v>
      </c>
      <c r="E14" s="31" t="e">
        <f>'4=3 | FIT15'!E14</f>
        <v>#REF!</v>
      </c>
    </row>
    <row r="15" spans="1:5" x14ac:dyDescent="0.25">
      <c r="A15" s="31" t="s">
        <v>63</v>
      </c>
      <c r="B15" s="31"/>
      <c r="C15" s="31"/>
      <c r="D15" s="31"/>
      <c r="E15" s="31"/>
    </row>
    <row r="16" spans="1:5" x14ac:dyDescent="0.25">
      <c r="A16" s="43" t="s">
        <v>1</v>
      </c>
      <c r="B16" s="31" t="e">
        <f>'4=3 | FIT15'!B16</f>
        <v>#REF!</v>
      </c>
      <c r="C16" s="31" t="e">
        <f>'4=3 | FIT15'!C16</f>
        <v>#REF!</v>
      </c>
      <c r="D16" s="31" t="e">
        <f>'4=3 | FIT15'!D16</f>
        <v>#REF!</v>
      </c>
      <c r="E16" s="31" t="e">
        <f>'4=3 | FIT15'!E16</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ROUNDUP(B7*0.75*0.87,)</f>
        <v>#REF!</v>
      </c>
      <c r="C21" s="180" t="e">
        <f t="shared" si="2"/>
        <v>#REF!</v>
      </c>
      <c r="D21" s="180" t="e">
        <f t="shared" si="2"/>
        <v>#REF!</v>
      </c>
      <c r="E21" s="180" t="e">
        <f t="shared" si="2"/>
        <v>#REF!</v>
      </c>
    </row>
    <row r="22" spans="1:5" x14ac:dyDescent="0.25">
      <c r="A22" s="43">
        <v>2</v>
      </c>
      <c r="B22" s="180" t="e">
        <f t="shared" ref="B22:E22" si="3">ROUNDUP(B8*0.75*0.87,)</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ROUNDUP(B10*0.75*0.87,)</f>
        <v>#REF!</v>
      </c>
      <c r="C24" s="180" t="e">
        <f t="shared" si="4"/>
        <v>#REF!</v>
      </c>
      <c r="D24" s="180" t="e">
        <f t="shared" si="4"/>
        <v>#REF!</v>
      </c>
      <c r="E24" s="180" t="e">
        <f t="shared" si="4"/>
        <v>#REF!</v>
      </c>
    </row>
    <row r="25" spans="1:5" x14ac:dyDescent="0.25">
      <c r="A25" s="43">
        <v>2</v>
      </c>
      <c r="B25" s="180" t="e">
        <f t="shared" ref="B25:E25" si="5">ROUNDUP(B11*0.75*0.87,)</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ROUNDUP(B13*0.75*0.87,)</f>
        <v>#REF!</v>
      </c>
      <c r="C27" s="180" t="e">
        <f t="shared" si="6"/>
        <v>#REF!</v>
      </c>
      <c r="D27" s="180" t="e">
        <f t="shared" si="6"/>
        <v>#REF!</v>
      </c>
      <c r="E27" s="180" t="e">
        <f t="shared" si="6"/>
        <v>#REF!</v>
      </c>
    </row>
    <row r="28" spans="1:5" x14ac:dyDescent="0.25">
      <c r="A28" s="43">
        <v>2</v>
      </c>
      <c r="B28" s="180" t="e">
        <f t="shared" ref="B28:E28" si="7">ROUNDUP(B14*0.75*0.87,)</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ROUNDUP(B16*0.75*0.87,)</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6" t="s">
        <v>282</v>
      </c>
      <c r="B2" s="29"/>
    </row>
    <row r="3" spans="1:6" s="2" customFormat="1" ht="12.75" x14ac:dyDescent="0.2">
      <c r="A3" s="226"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6"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34" t="s">
        <v>286</v>
      </c>
      <c r="B33" s="223"/>
    </row>
    <row r="34" spans="1:16286" s="53" customFormat="1" x14ac:dyDescent="0.25">
      <c r="A34" s="224"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21" t="s">
        <v>267</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21" t="s">
        <v>268</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24"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269</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5" t="s">
        <v>270</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271</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272</v>
      </c>
    </row>
    <row r="50" spans="1:1" ht="52.5" x14ac:dyDescent="0.25">
      <c r="A50" s="140" t="s">
        <v>273</v>
      </c>
    </row>
    <row r="51" spans="1:1" ht="52.5" x14ac:dyDescent="0.25">
      <c r="A51" s="140" t="s">
        <v>274</v>
      </c>
    </row>
    <row r="52" spans="1:1" ht="42" x14ac:dyDescent="0.25">
      <c r="A52" s="140" t="s">
        <v>275</v>
      </c>
    </row>
    <row r="53" spans="1:1" ht="31.5" x14ac:dyDescent="0.25">
      <c r="A53" s="140" t="s">
        <v>276</v>
      </c>
    </row>
    <row r="54" spans="1:1" ht="31.5" x14ac:dyDescent="0.25">
      <c r="A54" s="140" t="s">
        <v>277</v>
      </c>
    </row>
    <row r="55" spans="1:1" ht="48" x14ac:dyDescent="0.25">
      <c r="A55" s="140" t="s">
        <v>278</v>
      </c>
    </row>
    <row r="56" spans="1:1" ht="42" x14ac:dyDescent="0.25">
      <c r="A56" s="140" t="s">
        <v>279</v>
      </c>
    </row>
    <row r="57" spans="1:1" ht="42" x14ac:dyDescent="0.25">
      <c r="A57" s="140" t="s">
        <v>280</v>
      </c>
    </row>
    <row r="58" spans="1:1" ht="63" x14ac:dyDescent="0.25">
      <c r="A58" s="140" t="s">
        <v>281</v>
      </c>
    </row>
    <row r="59" spans="1:1" ht="52.5" x14ac:dyDescent="0.25">
      <c r="A59" s="186" t="s">
        <v>196</v>
      </c>
    </row>
    <row r="60" spans="1:1" ht="31.5" x14ac:dyDescent="0.25">
      <c r="A60" s="216" t="s">
        <v>192</v>
      </c>
    </row>
    <row r="61" spans="1:1" ht="64.5" x14ac:dyDescent="0.25">
      <c r="A61" s="170" t="s">
        <v>193</v>
      </c>
    </row>
    <row r="62" spans="1:1" ht="42" x14ac:dyDescent="0.25">
      <c r="A62" s="161" t="s">
        <v>194</v>
      </c>
    </row>
    <row r="63" spans="1:1" x14ac:dyDescent="0.25">
      <c r="A63" s="73"/>
    </row>
    <row r="64" spans="1:1" x14ac:dyDescent="0.25">
      <c r="A64" s="224"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301</v>
      </c>
    </row>
    <row r="2" spans="1:4" s="29" customFormat="1" ht="12.75" x14ac:dyDescent="0.2">
      <c r="A2" s="191" t="s">
        <v>229</v>
      </c>
    </row>
    <row r="3" spans="1:4" s="29" customFormat="1" ht="12.75" x14ac:dyDescent="0.2">
      <c r="A3" s="191"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220</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307</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306</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308</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41" t="s">
        <v>302</v>
      </c>
    </row>
    <row r="19" spans="1:1" x14ac:dyDescent="0.25">
      <c r="A19" s="224" t="s">
        <v>73</v>
      </c>
    </row>
    <row r="20" spans="1:1" ht="24.75" x14ac:dyDescent="0.25">
      <c r="A20" s="154" t="s">
        <v>300</v>
      </c>
    </row>
    <row r="21" spans="1:1" ht="24.75" x14ac:dyDescent="0.25">
      <c r="A21" s="154" t="s">
        <v>299</v>
      </c>
    </row>
    <row r="22" spans="1:1" x14ac:dyDescent="0.25">
      <c r="A22" s="155"/>
    </row>
    <row r="23" spans="1:1" x14ac:dyDescent="0.25">
      <c r="A23" s="224" t="s">
        <v>64</v>
      </c>
    </row>
    <row r="24" spans="1:1" x14ac:dyDescent="0.25">
      <c r="A24" s="325" t="s">
        <v>283</v>
      </c>
    </row>
    <row r="25" spans="1:1" x14ac:dyDescent="0.25">
      <c r="A25" s="325"/>
    </row>
    <row r="26" spans="1:1" x14ac:dyDescent="0.25">
      <c r="A26" s="325"/>
    </row>
    <row r="27" spans="1:1" ht="334.15" customHeight="1" x14ac:dyDescent="0.25">
      <c r="A27" s="325"/>
    </row>
    <row r="28" spans="1:1" ht="36" x14ac:dyDescent="0.25">
      <c r="A28" s="156" t="s">
        <v>227</v>
      </c>
    </row>
    <row r="29" spans="1:1" ht="24" x14ac:dyDescent="0.25">
      <c r="A29" s="139" t="s">
        <v>269</v>
      </c>
    </row>
    <row r="30" spans="1:1" x14ac:dyDescent="0.25">
      <c r="A30" s="139"/>
    </row>
    <row r="31" spans="1:1" ht="39" x14ac:dyDescent="0.25">
      <c r="A31" s="240" t="s">
        <v>294</v>
      </c>
    </row>
    <row r="32" spans="1:1" ht="52.5" x14ac:dyDescent="0.25">
      <c r="A32" s="190" t="s">
        <v>295</v>
      </c>
    </row>
    <row r="33" spans="1:1" ht="42" x14ac:dyDescent="0.25">
      <c r="A33" s="190" t="s">
        <v>296</v>
      </c>
    </row>
    <row r="34" spans="1:1" ht="52.5" x14ac:dyDescent="0.25">
      <c r="A34" s="190" t="s">
        <v>297</v>
      </c>
    </row>
    <row r="35" spans="1:1" ht="42" x14ac:dyDescent="0.25">
      <c r="A35" s="190" t="s">
        <v>298</v>
      </c>
    </row>
    <row r="36" spans="1:1" ht="21" x14ac:dyDescent="0.25">
      <c r="A36" s="206" t="s">
        <v>318</v>
      </c>
    </row>
    <row r="37" spans="1:1" ht="21" x14ac:dyDescent="0.25">
      <c r="A37" s="206" t="s">
        <v>319</v>
      </c>
    </row>
    <row r="38" spans="1:1" ht="42" x14ac:dyDescent="0.25">
      <c r="A38" s="190" t="s">
        <v>320</v>
      </c>
    </row>
    <row r="39" spans="1:1" ht="42" x14ac:dyDescent="0.25">
      <c r="A39" s="190" t="s">
        <v>321</v>
      </c>
    </row>
    <row r="40" spans="1:1" ht="52.5" x14ac:dyDescent="0.25">
      <c r="A40" s="190" t="s">
        <v>322</v>
      </c>
    </row>
    <row r="41" spans="1:1" ht="52.5" x14ac:dyDescent="0.25">
      <c r="A41" s="190" t="s">
        <v>323</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27"/>
  <sheetViews>
    <sheetView workbookViewId="0">
      <pane xSplit="1" topLeftCell="B1" activePane="topRight" state="frozen"/>
      <selection activeCell="D16" sqref="D16"/>
      <selection pane="topRight" activeCell="D16" sqref="D16"/>
    </sheetView>
  </sheetViews>
  <sheetFormatPr defaultRowHeight="15" x14ac:dyDescent="0.25"/>
  <cols>
    <col min="1" max="1" width="62.85546875" customWidth="1"/>
  </cols>
  <sheetData>
    <row r="1" spans="1:3" x14ac:dyDescent="0.25">
      <c r="A1" s="9" t="s">
        <v>301</v>
      </c>
    </row>
    <row r="2" spans="1:3" x14ac:dyDescent="0.25">
      <c r="A2" s="175" t="s">
        <v>198</v>
      </c>
    </row>
    <row r="3" spans="1:3" x14ac:dyDescent="0.25">
      <c r="A3" s="176"/>
    </row>
    <row r="4" spans="1:3" x14ac:dyDescent="0.25">
      <c r="A4" s="153" t="s">
        <v>199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x14ac:dyDescent="0.25">
      <c r="A12" s="205" t="s">
        <v>326</v>
      </c>
      <c r="B12" s="31"/>
      <c r="C12" s="31"/>
    </row>
    <row r="13" spans="1:3" x14ac:dyDescent="0.25">
      <c r="A13" s="43">
        <v>1</v>
      </c>
      <c r="B13" s="31" t="e">
        <f>'C завтраками| Bed and breakfast'!#REF!*0.75</f>
        <v>#REF!</v>
      </c>
      <c r="C13" s="31" t="e">
        <f>'C завтраками| Bed and breakfast'!#REF!*0.75</f>
        <v>#REF!</v>
      </c>
    </row>
    <row r="14" spans="1:3" x14ac:dyDescent="0.25">
      <c r="A14" s="43">
        <v>2</v>
      </c>
      <c r="B14" s="31" t="e">
        <f>'C завтраками| Bed and breakfast'!#REF!*0.75</f>
        <v>#REF!</v>
      </c>
      <c r="C14" s="31" t="e">
        <f>'C завтраками| Bed and breakfast'!#REF!*0.75</f>
        <v>#REF!</v>
      </c>
    </row>
    <row r="15" spans="1:3" x14ac:dyDescent="0.25">
      <c r="A15" s="205" t="s">
        <v>327</v>
      </c>
      <c r="B15" s="31"/>
      <c r="C15" s="31"/>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324.75" x14ac:dyDescent="0.25">
      <c r="A19" s="233" t="s">
        <v>285</v>
      </c>
    </row>
    <row r="20" spans="1:1" ht="15.75" thickBot="1" x14ac:dyDescent="0.3">
      <c r="A20" s="60"/>
    </row>
    <row r="21" spans="1:1" ht="15.75" thickBot="1" x14ac:dyDescent="0.3">
      <c r="A21" s="217" t="s">
        <v>261</v>
      </c>
    </row>
    <row r="22" spans="1:1" ht="15.75" thickBot="1" x14ac:dyDescent="0.3">
      <c r="A22" s="256" t="s">
        <v>324</v>
      </c>
    </row>
    <row r="23" spans="1:1" ht="24.75" x14ac:dyDescent="0.25">
      <c r="A23" s="257" t="s">
        <v>325</v>
      </c>
    </row>
    <row r="24" spans="1:1" ht="15.75" thickBot="1" x14ac:dyDescent="0.3">
      <c r="A24" s="53"/>
    </row>
    <row r="25" spans="1:1" ht="15.75" thickBot="1" x14ac:dyDescent="0.3">
      <c r="A25" s="217" t="s">
        <v>303</v>
      </c>
    </row>
    <row r="26" spans="1:1" x14ac:dyDescent="0.25">
      <c r="A26" s="242" t="s">
        <v>304</v>
      </c>
    </row>
    <row r="27" spans="1:1" x14ac:dyDescent="0.25">
      <c r="A27" s="242" t="s">
        <v>305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214</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220</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307</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306</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308</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8" t="s">
        <v>215</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220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307</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306</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308</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7"/>
    </row>
    <row r="33" spans="1:32" x14ac:dyDescent="0.25">
      <c r="A33" s="187"/>
      <c r="B33" s="243">
        <v>1750</v>
      </c>
      <c r="C33" s="244">
        <v>2400</v>
      </c>
      <c r="D33" s="244">
        <v>2400</v>
      </c>
      <c r="E33" s="244">
        <v>2400</v>
      </c>
      <c r="F33" s="244">
        <v>2400</v>
      </c>
      <c r="G33" s="244">
        <v>2400</v>
      </c>
      <c r="H33" s="244">
        <v>2400</v>
      </c>
      <c r="I33" s="202">
        <v>2000</v>
      </c>
      <c r="J33" s="202">
        <v>2000</v>
      </c>
      <c r="K33" s="202">
        <v>2000</v>
      </c>
      <c r="L33" s="202">
        <v>2000</v>
      </c>
      <c r="M33" s="202">
        <v>2000</v>
      </c>
      <c r="N33" s="202">
        <v>2000</v>
      </c>
      <c r="O33" s="202">
        <v>2000</v>
      </c>
      <c r="P33" s="202">
        <v>2000</v>
      </c>
      <c r="Q33" s="202">
        <v>2000</v>
      </c>
      <c r="R33" s="202">
        <v>2000</v>
      </c>
      <c r="S33" s="202">
        <v>2000</v>
      </c>
      <c r="T33" s="202">
        <v>2000</v>
      </c>
      <c r="U33" s="202">
        <v>2000</v>
      </c>
      <c r="V33" s="202">
        <v>2000</v>
      </c>
      <c r="W33" s="202">
        <v>2000</v>
      </c>
      <c r="X33" s="202">
        <v>2000</v>
      </c>
      <c r="Y33" s="202">
        <v>2000</v>
      </c>
      <c r="Z33" s="202">
        <v>2000</v>
      </c>
      <c r="AA33" s="202">
        <v>2000</v>
      </c>
      <c r="AB33" s="202">
        <v>2000</v>
      </c>
      <c r="AC33" s="202">
        <v>2000</v>
      </c>
      <c r="AD33" s="202">
        <v>2000</v>
      </c>
      <c r="AE33" s="202">
        <v>2000</v>
      </c>
      <c r="AF33" s="202">
        <v>2000</v>
      </c>
    </row>
    <row r="34" spans="1:32" x14ac:dyDescent="0.25">
      <c r="A34" s="187"/>
      <c r="B34" s="243">
        <f>B33*2</f>
        <v>3500</v>
      </c>
      <c r="C34" s="244">
        <f>C33*2</f>
        <v>4800</v>
      </c>
      <c r="D34" s="244">
        <f>D33*2</f>
        <v>4800</v>
      </c>
      <c r="E34" s="244">
        <f t="shared" ref="E34:H34" si="11">E33*2</f>
        <v>4800</v>
      </c>
      <c r="F34" s="244">
        <f t="shared" si="11"/>
        <v>4800</v>
      </c>
      <c r="G34" s="244">
        <f t="shared" si="11"/>
        <v>4800</v>
      </c>
      <c r="H34" s="244">
        <f t="shared" si="11"/>
        <v>4800</v>
      </c>
      <c r="I34" s="202">
        <f t="shared" ref="I34:Y34" si="12">I33*2</f>
        <v>4000</v>
      </c>
      <c r="J34" s="202">
        <f t="shared" si="12"/>
        <v>4000</v>
      </c>
      <c r="K34" s="202">
        <f t="shared" si="12"/>
        <v>4000</v>
      </c>
      <c r="L34" s="202">
        <f t="shared" si="12"/>
        <v>4000</v>
      </c>
      <c r="M34" s="202">
        <f t="shared" si="12"/>
        <v>4000</v>
      </c>
      <c r="N34" s="202">
        <f t="shared" si="12"/>
        <v>4000</v>
      </c>
      <c r="O34" s="202">
        <f t="shared" si="12"/>
        <v>4000</v>
      </c>
      <c r="P34" s="202">
        <f t="shared" si="12"/>
        <v>4000</v>
      </c>
      <c r="Q34" s="202">
        <f t="shared" si="12"/>
        <v>4000</v>
      </c>
      <c r="R34" s="202">
        <f t="shared" si="12"/>
        <v>4000</v>
      </c>
      <c r="S34" s="202">
        <f t="shared" si="12"/>
        <v>4000</v>
      </c>
      <c r="T34" s="202">
        <f t="shared" si="12"/>
        <v>4000</v>
      </c>
      <c r="U34" s="202">
        <f t="shared" si="12"/>
        <v>4000</v>
      </c>
      <c r="V34" s="202">
        <f t="shared" si="12"/>
        <v>4000</v>
      </c>
      <c r="W34" s="202">
        <f t="shared" si="12"/>
        <v>4000</v>
      </c>
      <c r="X34" s="202">
        <f t="shared" si="12"/>
        <v>4000</v>
      </c>
      <c r="Y34" s="202">
        <f t="shared" si="12"/>
        <v>4000</v>
      </c>
      <c r="Z34" s="202">
        <f t="shared" ref="Z34" si="13">Z33*2</f>
        <v>4000</v>
      </c>
      <c r="AA34" s="202">
        <f t="shared" ref="AA34" si="14">AA33*2</f>
        <v>4000</v>
      </c>
      <c r="AB34" s="202">
        <f t="shared" ref="AB34" si="15">AB33*2</f>
        <v>4000</v>
      </c>
      <c r="AC34" s="202">
        <f t="shared" ref="AC34" si="16">AC33*2</f>
        <v>4000</v>
      </c>
      <c r="AD34" s="202">
        <f t="shared" ref="AD34" si="17">AD33*2</f>
        <v>4000</v>
      </c>
      <c r="AE34" s="202">
        <f t="shared" ref="AE34:AF34" si="18">AE33*2</f>
        <v>4000</v>
      </c>
      <c r="AF34" s="202">
        <f t="shared" si="18"/>
        <v>4000</v>
      </c>
    </row>
    <row r="35" spans="1:32" x14ac:dyDescent="0.25">
      <c r="A35" s="187"/>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74"/>
  <sheetViews>
    <sheetView zoomScaleNormal="100" workbookViewId="0">
      <selection activeCell="F40" sqref="F40"/>
    </sheetView>
  </sheetViews>
  <sheetFormatPr defaultColWidth="9.140625" defaultRowHeight="15" x14ac:dyDescent="0.25"/>
  <cols>
    <col min="1" max="1" width="69" style="2" customWidth="1"/>
    <col min="2" max="2" width="9.85546875" style="1" bestFit="1" customWidth="1"/>
    <col min="3" max="16384" width="9.140625" style="1"/>
  </cols>
  <sheetData>
    <row r="1" spans="1:32" s="2" customFormat="1" ht="12.75" x14ac:dyDescent="0.2">
      <c r="A1" s="9" t="s">
        <v>301</v>
      </c>
    </row>
    <row r="2" spans="1:32" s="2" customFormat="1" ht="12.75" x14ac:dyDescent="0.2">
      <c r="A2" s="210" t="s">
        <v>414</v>
      </c>
    </row>
    <row r="3" spans="1:32" s="8" customFormat="1" x14ac:dyDescent="0.25">
      <c r="A3" s="259" t="s">
        <v>59</v>
      </c>
      <c r="B3" s="113">
        <f>'Наполни своё лето|comiss '!B3</f>
        <v>45809</v>
      </c>
      <c r="C3" s="113">
        <f>'Наполни своё лето|comiss '!C3</f>
        <v>45810</v>
      </c>
      <c r="D3" s="113">
        <f>'Наполни своё лето|comiss '!D3</f>
        <v>45815</v>
      </c>
      <c r="E3" s="113">
        <f>'Наполни своё лето|comiss '!E3</f>
        <v>45817</v>
      </c>
      <c r="F3" s="113">
        <f>'Наполни своё лето|comiss '!F3</f>
        <v>45820</v>
      </c>
      <c r="G3" s="113">
        <f>'Наполни своё лето|comiss '!G3</f>
        <v>45823</v>
      </c>
      <c r="H3" s="113">
        <f>'Наполни своё лето|comiss '!H3</f>
        <v>45824</v>
      </c>
      <c r="I3" s="113">
        <f>'Наполни своё лето|comiss '!I3</f>
        <v>45837</v>
      </c>
      <c r="J3" s="113">
        <f>'Наполни своё лето|comiss '!J3</f>
        <v>45839</v>
      </c>
      <c r="K3" s="113">
        <f>'Наполни своё лето|comiss '!K3</f>
        <v>45849</v>
      </c>
      <c r="L3" s="113">
        <f>'Наполни своё лето|comiss '!L3</f>
        <v>45852</v>
      </c>
      <c r="M3" s="113">
        <f>'Наполни своё лето|comiss '!M3</f>
        <v>45855</v>
      </c>
      <c r="N3" s="113">
        <f>'Наполни своё лето|comiss '!N3</f>
        <v>45856</v>
      </c>
      <c r="O3" s="113">
        <f>'Наполни своё лето|comiss '!O3</f>
        <v>45858</v>
      </c>
      <c r="P3" s="113">
        <f>'Наполни своё лето|comiss '!P3</f>
        <v>45863</v>
      </c>
      <c r="Q3" s="113">
        <f>'Наполни своё лето|comiss '!Q3</f>
        <v>45865</v>
      </c>
      <c r="R3" s="113">
        <f>'Наполни своё лето|comiss '!R3</f>
        <v>45867</v>
      </c>
      <c r="S3" s="113">
        <f>'Наполни своё лето|comiss '!S3</f>
        <v>45870</v>
      </c>
      <c r="T3" s="113">
        <f>'Наполни своё лето|comiss '!T3</f>
        <v>45872</v>
      </c>
      <c r="U3" s="113">
        <f>'Наполни своё лето|comiss '!U3</f>
        <v>45878</v>
      </c>
      <c r="V3" s="113">
        <f>'Наполни своё лето|comiss '!V3</f>
        <v>45879</v>
      </c>
      <c r="W3" s="113">
        <f>'Наполни своё лето|comiss '!W3</f>
        <v>45884</v>
      </c>
      <c r="X3" s="113">
        <f>'Наполни своё лето|comiss '!X3</f>
        <v>45886</v>
      </c>
      <c r="Y3" s="113">
        <f>'Наполни своё лето|comiss '!Y3</f>
        <v>45889</v>
      </c>
      <c r="Z3" s="113">
        <f>'Наполни своё лето|comiss '!Z3</f>
        <v>45891</v>
      </c>
      <c r="AA3" s="113">
        <f>'Наполни своё лето|comiss '!AA3</f>
        <v>45893</v>
      </c>
      <c r="AB3" s="113">
        <f>'Наполни своё лето|comiss '!AB3</f>
        <v>45901</v>
      </c>
      <c r="AC3" s="113">
        <f>'Наполни своё лето|comiss '!AC3</f>
        <v>45905</v>
      </c>
      <c r="AD3" s="113">
        <f>'Наполни своё лето|comiss '!AD3</f>
        <v>45909</v>
      </c>
      <c r="AE3" s="113">
        <f>'Наполни своё лето|comiss '!AE3</f>
        <v>45922</v>
      </c>
      <c r="AF3" s="113">
        <f>'Наполни своё лето|comiss '!AF3</f>
        <v>45928</v>
      </c>
    </row>
    <row r="4" spans="1:32" s="8" customFormat="1" x14ac:dyDescent="0.25">
      <c r="A4" s="259"/>
      <c r="B4" s="113">
        <f>'Наполни своё лето|comiss '!B4</f>
        <v>45809</v>
      </c>
      <c r="C4" s="113">
        <f>'Наполни своё лето|comiss '!C4</f>
        <v>45814</v>
      </c>
      <c r="D4" s="113">
        <f>'Наполни своё лето|comiss '!D4</f>
        <v>45816</v>
      </c>
      <c r="E4" s="113">
        <f>'Наполни своё лето|comiss '!E4</f>
        <v>45819</v>
      </c>
      <c r="F4" s="113">
        <f>'Наполни своё лето|comiss '!F4</f>
        <v>45822</v>
      </c>
      <c r="G4" s="113">
        <f>'Наполни своё лето|comiss '!G4</f>
        <v>45823</v>
      </c>
      <c r="H4" s="113">
        <f>'Наполни своё лето|comiss '!H4</f>
        <v>45836</v>
      </c>
      <c r="I4" s="113">
        <f>'Наполни своё лето|comiss '!I4</f>
        <v>45838</v>
      </c>
      <c r="J4" s="113">
        <f>'Наполни своё лето|comiss '!J4</f>
        <v>45848</v>
      </c>
      <c r="K4" s="113">
        <f>'Наполни своё лето|comiss '!K4</f>
        <v>45851</v>
      </c>
      <c r="L4" s="113">
        <f>'Наполни своё лето|comiss '!L4</f>
        <v>45854</v>
      </c>
      <c r="M4" s="113">
        <f>'Наполни своё лето|comiss '!M4</f>
        <v>45855</v>
      </c>
      <c r="N4" s="113">
        <f>'Наполни своё лето|comiss '!N4</f>
        <v>45857</v>
      </c>
      <c r="O4" s="113">
        <f>'Наполни своё лето|comiss '!O4</f>
        <v>45862</v>
      </c>
      <c r="P4" s="113">
        <f>'Наполни своё лето|comiss '!P4</f>
        <v>45864</v>
      </c>
      <c r="Q4" s="113">
        <f>'Наполни своё лето|comiss '!Q4</f>
        <v>45866</v>
      </c>
      <c r="R4" s="113">
        <f>'Наполни своё лето|comiss '!R4</f>
        <v>45869</v>
      </c>
      <c r="S4" s="113">
        <f>'Наполни своё лето|comiss '!S4</f>
        <v>45871</v>
      </c>
      <c r="T4" s="113">
        <f>'Наполни своё лето|comiss '!T4</f>
        <v>45877</v>
      </c>
      <c r="U4" s="113">
        <f>'Наполни своё лето|comiss '!U4</f>
        <v>45878</v>
      </c>
      <c r="V4" s="113">
        <f>'Наполни своё лето|comiss '!V4</f>
        <v>45883</v>
      </c>
      <c r="W4" s="113">
        <f>'Наполни своё лето|comiss '!W4</f>
        <v>45885</v>
      </c>
      <c r="X4" s="113">
        <f>'Наполни своё лето|comiss '!X4</f>
        <v>45888</v>
      </c>
      <c r="Y4" s="113">
        <f>'Наполни своё лето|comiss '!Y4</f>
        <v>45890</v>
      </c>
      <c r="Z4" s="113">
        <f>'Наполни своё лето|comiss '!Z4</f>
        <v>45892</v>
      </c>
      <c r="AA4" s="113">
        <f>'Наполни своё лето|comiss '!AA4</f>
        <v>45900</v>
      </c>
      <c r="AB4" s="113">
        <f>'Наполни своё лето|comiss '!AB4</f>
        <v>45904</v>
      </c>
      <c r="AC4" s="113">
        <f>'Наполни своё лето|comiss '!AC4</f>
        <v>45908</v>
      </c>
      <c r="AD4" s="113">
        <f>'Наполни своё лето|comiss '!AD4</f>
        <v>45921</v>
      </c>
      <c r="AE4" s="113">
        <f>'Наполни своё лето|comiss '!AE4</f>
        <v>45927</v>
      </c>
      <c r="AF4" s="113">
        <f>'Наполни своё лето|comiss '!AF4</f>
        <v>45930</v>
      </c>
    </row>
    <row r="5" spans="1:32"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s="16" customFormat="1" ht="12" customHeight="1" x14ac:dyDescent="0.2">
      <c r="A6" s="4">
        <v>1</v>
      </c>
      <c r="B6" s="13">
        <f>'Наполни своё лето|comiss '!B6</f>
        <v>8910</v>
      </c>
      <c r="C6" s="13">
        <f>'Наполни своё лето|comiss '!C6</f>
        <v>8910</v>
      </c>
      <c r="D6" s="13">
        <f>'Наполни своё лето|comiss '!D6</f>
        <v>8910</v>
      </c>
      <c r="E6" s="13">
        <f>'Наполни своё лето|comiss '!E6</f>
        <v>6930</v>
      </c>
      <c r="F6" s="13">
        <f>'Наполни своё лето|comiss '!F6</f>
        <v>8010</v>
      </c>
      <c r="G6" s="13">
        <f>'Наполни своё лето|comiss '!G6</f>
        <v>7560</v>
      </c>
      <c r="H6" s="13">
        <f>'Наполни своё лето|comiss '!H6</f>
        <v>7200</v>
      </c>
      <c r="I6" s="13">
        <f>'Наполни своё лето|comiss '!I6</f>
        <v>10260</v>
      </c>
      <c r="J6" s="13">
        <f>'Наполни своё лето|comiss '!J6</f>
        <v>10800</v>
      </c>
      <c r="K6" s="13">
        <f>'Наполни своё лето|comiss '!K6</f>
        <v>11970</v>
      </c>
      <c r="L6" s="13">
        <f>'Наполни своё лето|comiss '!L6</f>
        <v>8910</v>
      </c>
      <c r="M6" s="13">
        <f>'Наполни своё лето|comiss '!M6</f>
        <v>9810</v>
      </c>
      <c r="N6" s="13">
        <f>'Наполни своё лето|comiss '!N6</f>
        <v>10260</v>
      </c>
      <c r="O6" s="13">
        <f>'Наполни своё лето|comiss '!O6</f>
        <v>9810</v>
      </c>
      <c r="P6" s="13">
        <f>'Наполни своё лето|comiss '!P6</f>
        <v>10800</v>
      </c>
      <c r="Q6" s="13">
        <f>'Наполни своё лето|comiss '!Q6</f>
        <v>10800</v>
      </c>
      <c r="R6" s="13">
        <f>'Наполни своё лето|comiss '!R6</f>
        <v>9810</v>
      </c>
      <c r="S6" s="13">
        <f>'Наполни своё лето|comiss '!S6</f>
        <v>10260</v>
      </c>
      <c r="T6" s="13">
        <f>'Наполни своё лето|comiss '!T6</f>
        <v>10260</v>
      </c>
      <c r="U6" s="13">
        <f>'Наполни своё лето|comiss '!U6</f>
        <v>10800</v>
      </c>
      <c r="V6" s="13">
        <f>'Наполни своё лето|comiss '!V6</f>
        <v>10800</v>
      </c>
      <c r="W6" s="13">
        <f>'Наполни своё лето|comiss '!W6</f>
        <v>11160</v>
      </c>
      <c r="X6" s="13">
        <f>'Наполни своё лето|comiss '!X6</f>
        <v>10800</v>
      </c>
      <c r="Y6" s="13">
        <f>'Наполни своё лето|comiss '!Y6</f>
        <v>8910</v>
      </c>
      <c r="Z6" s="13">
        <f>'Наполни своё лето|comiss '!Z6</f>
        <v>10260</v>
      </c>
      <c r="AA6" s="13">
        <f>'Наполни своё лето|comiss '!AA6</f>
        <v>8460</v>
      </c>
      <c r="AB6" s="13">
        <f>'Наполни своё лето|comiss '!AB6</f>
        <v>7650</v>
      </c>
      <c r="AC6" s="13">
        <f>'Наполни своё лето|comiss '!AC6</f>
        <v>8460</v>
      </c>
      <c r="AD6" s="13">
        <f>'Наполни своё лето|comiss '!AD6</f>
        <v>8730</v>
      </c>
      <c r="AE6" s="13">
        <f>'Наполни своё лето|comiss '!AE6</f>
        <v>8460</v>
      </c>
      <c r="AF6" s="13">
        <f>'Наполни своё лето|comiss '!AF6</f>
        <v>7200</v>
      </c>
    </row>
    <row r="7" spans="1:32" s="16" customFormat="1" ht="12" customHeight="1" x14ac:dyDescent="0.2">
      <c r="A7" s="4">
        <v>2</v>
      </c>
      <c r="B7" s="13">
        <f>'Наполни своё лето|comiss '!B7</f>
        <v>10260</v>
      </c>
      <c r="C7" s="13">
        <f>'Наполни своё лето|comiss '!C7</f>
        <v>10260</v>
      </c>
      <c r="D7" s="13">
        <f>'Наполни своё лето|comiss '!D7</f>
        <v>10260</v>
      </c>
      <c r="E7" s="13">
        <f>'Наполни своё лето|comiss '!E7</f>
        <v>8280</v>
      </c>
      <c r="F7" s="13">
        <f>'Наполни своё лето|comiss '!F7</f>
        <v>9360</v>
      </c>
      <c r="G7" s="13">
        <f>'Наполни своё лето|comiss '!G7</f>
        <v>8910</v>
      </c>
      <c r="H7" s="13">
        <f>'Наполни своё лето|comiss '!H7</f>
        <v>8550</v>
      </c>
      <c r="I7" s="13">
        <f>'Наполни своё лето|comiss '!I7</f>
        <v>11610</v>
      </c>
      <c r="J7" s="13">
        <f>'Наполни своё лето|comiss '!J7</f>
        <v>12150</v>
      </c>
      <c r="K7" s="13">
        <f>'Наполни своё лето|comiss '!K7</f>
        <v>13320</v>
      </c>
      <c r="L7" s="13">
        <f>'Наполни своё лето|comiss '!L7</f>
        <v>10260</v>
      </c>
      <c r="M7" s="13">
        <f>'Наполни своё лето|comiss '!M7</f>
        <v>11160</v>
      </c>
      <c r="N7" s="13">
        <f>'Наполни своё лето|comiss '!N7</f>
        <v>11610</v>
      </c>
      <c r="O7" s="13">
        <f>'Наполни своё лето|comiss '!O7</f>
        <v>11160</v>
      </c>
      <c r="P7" s="13">
        <f>'Наполни своё лето|comiss '!P7</f>
        <v>12150</v>
      </c>
      <c r="Q7" s="13">
        <f>'Наполни своё лето|comiss '!Q7</f>
        <v>12150</v>
      </c>
      <c r="R7" s="13">
        <f>'Наполни своё лето|comiss '!R7</f>
        <v>11160</v>
      </c>
      <c r="S7" s="13">
        <f>'Наполни своё лето|comiss '!S7</f>
        <v>11610</v>
      </c>
      <c r="T7" s="13">
        <f>'Наполни своё лето|comiss '!T7</f>
        <v>11610</v>
      </c>
      <c r="U7" s="13">
        <f>'Наполни своё лето|comiss '!U7</f>
        <v>12150</v>
      </c>
      <c r="V7" s="13">
        <f>'Наполни своё лето|comiss '!V7</f>
        <v>12150</v>
      </c>
      <c r="W7" s="13">
        <f>'Наполни своё лето|comiss '!W7</f>
        <v>12510</v>
      </c>
      <c r="X7" s="13">
        <f>'Наполни своё лето|comiss '!X7</f>
        <v>12150</v>
      </c>
      <c r="Y7" s="13">
        <f>'Наполни своё лето|comiss '!Y7</f>
        <v>10260</v>
      </c>
      <c r="Z7" s="13">
        <f>'Наполни своё лето|comiss '!Z7</f>
        <v>11610</v>
      </c>
      <c r="AA7" s="13">
        <f>'Наполни своё лето|comiss '!AA7</f>
        <v>9810</v>
      </c>
      <c r="AB7" s="13">
        <f>'Наполни своё лето|comiss '!AB7</f>
        <v>9000</v>
      </c>
      <c r="AC7" s="13">
        <f>'Наполни своё лето|comiss '!AC7</f>
        <v>9810</v>
      </c>
      <c r="AD7" s="13">
        <f>'Наполни своё лето|comiss '!AD7</f>
        <v>10080</v>
      </c>
      <c r="AE7" s="13">
        <f>'Наполни своё лето|comiss '!AE7</f>
        <v>9810</v>
      </c>
      <c r="AF7" s="13">
        <f>'Наполни своё лето|comiss '!AF7</f>
        <v>8550</v>
      </c>
    </row>
    <row r="8" spans="1:32"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s="16" customFormat="1" ht="12" customHeight="1" x14ac:dyDescent="0.2">
      <c r="A9" s="4">
        <v>1</v>
      </c>
      <c r="B9" s="13">
        <f>'Наполни своё лето|comiss '!B9</f>
        <v>10710</v>
      </c>
      <c r="C9" s="13">
        <f>'Наполни своё лето|comiss '!C9</f>
        <v>10710</v>
      </c>
      <c r="D9" s="13">
        <f>'Наполни своё лето|comiss '!D9</f>
        <v>10710</v>
      </c>
      <c r="E9" s="13">
        <f>'Наполни своё лето|comiss '!E9</f>
        <v>8730</v>
      </c>
      <c r="F9" s="13">
        <f>'Наполни своё лето|comiss '!F9</f>
        <v>9810</v>
      </c>
      <c r="G9" s="13">
        <f>'Наполни своё лето|comiss '!G9</f>
        <v>9360</v>
      </c>
      <c r="H9" s="13">
        <f>'Наполни своё лето|comiss '!H9</f>
        <v>9000</v>
      </c>
      <c r="I9" s="13">
        <f>'Наполни своё лето|comiss '!I9</f>
        <v>12060</v>
      </c>
      <c r="J9" s="13">
        <f>'Наполни своё лето|comiss '!J9</f>
        <v>12600</v>
      </c>
      <c r="K9" s="13">
        <f>'Наполни своё лето|comiss '!K9</f>
        <v>13770</v>
      </c>
      <c r="L9" s="13">
        <f>'Наполни своё лето|comiss '!L9</f>
        <v>10710</v>
      </c>
      <c r="M9" s="13">
        <f>'Наполни своё лето|comiss '!M9</f>
        <v>11610</v>
      </c>
      <c r="N9" s="13">
        <f>'Наполни своё лето|comiss '!N9</f>
        <v>12060</v>
      </c>
      <c r="O9" s="13">
        <f>'Наполни своё лето|comiss '!O9</f>
        <v>11610</v>
      </c>
      <c r="P9" s="13">
        <f>'Наполни своё лето|comiss '!P9</f>
        <v>12600</v>
      </c>
      <c r="Q9" s="13">
        <f>'Наполни своё лето|comiss '!Q9</f>
        <v>12600</v>
      </c>
      <c r="R9" s="13">
        <f>'Наполни своё лето|comiss '!R9</f>
        <v>11610</v>
      </c>
      <c r="S9" s="13">
        <f>'Наполни своё лето|comiss '!S9</f>
        <v>12060</v>
      </c>
      <c r="T9" s="13">
        <f>'Наполни своё лето|comiss '!T9</f>
        <v>12060</v>
      </c>
      <c r="U9" s="13">
        <f>'Наполни своё лето|comiss '!U9</f>
        <v>12600</v>
      </c>
      <c r="V9" s="13">
        <f>'Наполни своё лето|comiss '!V9</f>
        <v>12600</v>
      </c>
      <c r="W9" s="13">
        <f>'Наполни своё лето|comiss '!W9</f>
        <v>12960</v>
      </c>
      <c r="X9" s="13">
        <f>'Наполни своё лето|comiss '!X9</f>
        <v>12600</v>
      </c>
      <c r="Y9" s="13">
        <f>'Наполни своё лето|comiss '!Y9</f>
        <v>10710</v>
      </c>
      <c r="Z9" s="13">
        <f>'Наполни своё лето|comiss '!Z9</f>
        <v>12060</v>
      </c>
      <c r="AA9" s="13">
        <f>'Наполни своё лето|comiss '!AA9</f>
        <v>10260</v>
      </c>
      <c r="AB9" s="13">
        <f>'Наполни своё лето|comiss '!AB9</f>
        <v>9000</v>
      </c>
      <c r="AC9" s="13">
        <f>'Наполни своё лето|comiss '!AC9</f>
        <v>9810</v>
      </c>
      <c r="AD9" s="13">
        <f>'Наполни своё лето|comiss '!AD9</f>
        <v>10080</v>
      </c>
      <c r="AE9" s="13">
        <f>'Наполни своё лето|comiss '!AE9</f>
        <v>9810</v>
      </c>
      <c r="AF9" s="13">
        <f>'Наполни своё лето|comiss '!AF9</f>
        <v>8550</v>
      </c>
    </row>
    <row r="10" spans="1:32" s="16" customFormat="1" ht="12" customHeight="1" x14ac:dyDescent="0.2">
      <c r="A10" s="4">
        <v>2</v>
      </c>
      <c r="B10" s="13">
        <f>'Наполни своё лето|comiss '!B10</f>
        <v>12060</v>
      </c>
      <c r="C10" s="13">
        <f>'Наполни своё лето|comiss '!C10</f>
        <v>12060</v>
      </c>
      <c r="D10" s="13">
        <f>'Наполни своё лето|comiss '!D10</f>
        <v>12060</v>
      </c>
      <c r="E10" s="13">
        <f>'Наполни своё лето|comiss '!E10</f>
        <v>10080</v>
      </c>
      <c r="F10" s="13">
        <f>'Наполни своё лето|comiss '!F10</f>
        <v>11160</v>
      </c>
      <c r="G10" s="13">
        <f>'Наполни своё лето|comiss '!G10</f>
        <v>10710</v>
      </c>
      <c r="H10" s="13">
        <f>'Наполни своё лето|comiss '!H10</f>
        <v>10350</v>
      </c>
      <c r="I10" s="13">
        <f>'Наполни своё лето|comiss '!I10</f>
        <v>13410</v>
      </c>
      <c r="J10" s="13">
        <f>'Наполни своё лето|comiss '!J10</f>
        <v>13950</v>
      </c>
      <c r="K10" s="13">
        <f>'Наполни своё лето|comiss '!K10</f>
        <v>15120</v>
      </c>
      <c r="L10" s="13">
        <f>'Наполни своё лето|comiss '!L10</f>
        <v>12060</v>
      </c>
      <c r="M10" s="13">
        <f>'Наполни своё лето|comiss '!M10</f>
        <v>12960</v>
      </c>
      <c r="N10" s="13">
        <f>'Наполни своё лето|comiss '!N10</f>
        <v>13410</v>
      </c>
      <c r="O10" s="13">
        <f>'Наполни своё лето|comiss '!O10</f>
        <v>12960</v>
      </c>
      <c r="P10" s="13">
        <f>'Наполни своё лето|comiss '!P10</f>
        <v>13950</v>
      </c>
      <c r="Q10" s="13">
        <f>'Наполни своё лето|comiss '!Q10</f>
        <v>13950</v>
      </c>
      <c r="R10" s="13">
        <f>'Наполни своё лето|comiss '!R10</f>
        <v>12960</v>
      </c>
      <c r="S10" s="13">
        <f>'Наполни своё лето|comiss '!S10</f>
        <v>13410</v>
      </c>
      <c r="T10" s="13">
        <f>'Наполни своё лето|comiss '!T10</f>
        <v>13410</v>
      </c>
      <c r="U10" s="13">
        <f>'Наполни своё лето|comiss '!U10</f>
        <v>13950</v>
      </c>
      <c r="V10" s="13">
        <f>'Наполни своё лето|comiss '!V10</f>
        <v>13950</v>
      </c>
      <c r="W10" s="13">
        <f>'Наполни своё лето|comiss '!W10</f>
        <v>14310</v>
      </c>
      <c r="X10" s="13">
        <f>'Наполни своё лето|comiss '!X10</f>
        <v>13950</v>
      </c>
      <c r="Y10" s="13">
        <f>'Наполни своё лето|comiss '!Y10</f>
        <v>12060</v>
      </c>
      <c r="Z10" s="13">
        <f>'Наполни своё лето|comiss '!Z10</f>
        <v>13410</v>
      </c>
      <c r="AA10" s="13">
        <f>'Наполни своё лето|comiss '!AA10</f>
        <v>11610</v>
      </c>
      <c r="AB10" s="13">
        <f>'Наполни своё лето|comiss '!AB10</f>
        <v>10350</v>
      </c>
      <c r="AC10" s="13">
        <f>'Наполни своё лето|comiss '!AC10</f>
        <v>11160</v>
      </c>
      <c r="AD10" s="13">
        <f>'Наполни своё лето|comiss '!AD10</f>
        <v>11430</v>
      </c>
      <c r="AE10" s="13">
        <f>'Наполни своё лето|comiss '!AE10</f>
        <v>11160</v>
      </c>
      <c r="AF10" s="13">
        <f>'Наполни своё лето|comiss '!AF10</f>
        <v>9900</v>
      </c>
    </row>
    <row r="11" spans="1:32"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1:32" s="16" customFormat="1" ht="12" customHeight="1" x14ac:dyDescent="0.2">
      <c r="A12" s="4">
        <v>1</v>
      </c>
      <c r="B12" s="13">
        <f>'Наполни своё лето|comiss '!B12</f>
        <v>15660</v>
      </c>
      <c r="C12" s="13">
        <f>'Наполни своё лето|comiss '!C12</f>
        <v>15660</v>
      </c>
      <c r="D12" s="13">
        <f>'Наполни своё лето|comiss '!D12</f>
        <v>15660</v>
      </c>
      <c r="E12" s="13">
        <f>'Наполни своё лето|comiss '!E12</f>
        <v>13680</v>
      </c>
      <c r="F12" s="13">
        <f>'Наполни своё лето|comiss '!F12</f>
        <v>14760</v>
      </c>
      <c r="G12" s="13">
        <f>'Наполни своё лето|comiss '!G12</f>
        <v>14310</v>
      </c>
      <c r="H12" s="13">
        <f>'Наполни своё лето|comiss '!H12</f>
        <v>13950</v>
      </c>
      <c r="I12" s="13">
        <f>'Наполни своё лето|comiss '!I12</f>
        <v>17010</v>
      </c>
      <c r="J12" s="13">
        <f>'Наполни своё лето|comiss '!J12</f>
        <v>17550</v>
      </c>
      <c r="K12" s="13">
        <f>'Наполни своё лето|comiss '!K12</f>
        <v>18720</v>
      </c>
      <c r="L12" s="13">
        <f>'Наполни своё лето|comiss '!L12</f>
        <v>15660</v>
      </c>
      <c r="M12" s="13">
        <f>'Наполни своё лето|comiss '!M12</f>
        <v>16560</v>
      </c>
      <c r="N12" s="13">
        <f>'Наполни своё лето|comiss '!N12</f>
        <v>17010</v>
      </c>
      <c r="O12" s="13">
        <f>'Наполни своё лето|comiss '!O12</f>
        <v>16560</v>
      </c>
      <c r="P12" s="13">
        <f>'Наполни своё лето|comiss '!P12</f>
        <v>17550</v>
      </c>
      <c r="Q12" s="13">
        <f>'Наполни своё лето|comiss '!Q12</f>
        <v>17550</v>
      </c>
      <c r="R12" s="13">
        <f>'Наполни своё лето|comiss '!R12</f>
        <v>16560</v>
      </c>
      <c r="S12" s="13">
        <f>'Наполни своё лето|comiss '!S12</f>
        <v>17010</v>
      </c>
      <c r="T12" s="13">
        <f>'Наполни своё лето|comiss '!T12</f>
        <v>17010</v>
      </c>
      <c r="U12" s="13">
        <f>'Наполни своё лето|comiss '!U12</f>
        <v>17550</v>
      </c>
      <c r="V12" s="13">
        <f>'Наполни своё лето|comiss '!V12</f>
        <v>17550</v>
      </c>
      <c r="W12" s="13">
        <f>'Наполни своё лето|comiss '!W12</f>
        <v>17910</v>
      </c>
      <c r="X12" s="13">
        <f>'Наполни своё лето|comiss '!X12</f>
        <v>17550</v>
      </c>
      <c r="Y12" s="13">
        <f>'Наполни своё лето|comiss '!Y12</f>
        <v>15660</v>
      </c>
      <c r="Z12" s="13">
        <f>'Наполни своё лето|comiss '!Z12</f>
        <v>17010</v>
      </c>
      <c r="AA12" s="13">
        <f>'Наполни своё лето|comiss '!AA12</f>
        <v>15210</v>
      </c>
      <c r="AB12" s="13">
        <f>'Наполни своё лето|comiss '!AB12</f>
        <v>13500</v>
      </c>
      <c r="AC12" s="13">
        <f>'Наполни своё лето|comiss '!AC12</f>
        <v>14310</v>
      </c>
      <c r="AD12" s="13">
        <f>'Наполни своё лето|comiss '!AD12</f>
        <v>14580</v>
      </c>
      <c r="AE12" s="13">
        <f>'Наполни своё лето|comiss '!AE12</f>
        <v>14310</v>
      </c>
      <c r="AF12" s="13">
        <f>'Наполни своё лето|comiss '!AF12</f>
        <v>13050</v>
      </c>
    </row>
    <row r="13" spans="1:32" s="16" customFormat="1" ht="12" customHeight="1" x14ac:dyDescent="0.2">
      <c r="A13" s="4">
        <v>2</v>
      </c>
      <c r="B13" s="13">
        <f>'Наполни своё лето|comiss '!B13</f>
        <v>17010</v>
      </c>
      <c r="C13" s="13">
        <f>'Наполни своё лето|comiss '!C13</f>
        <v>17010</v>
      </c>
      <c r="D13" s="13">
        <f>'Наполни своё лето|comiss '!D13</f>
        <v>17010</v>
      </c>
      <c r="E13" s="13">
        <f>'Наполни своё лето|comiss '!E13</f>
        <v>15030</v>
      </c>
      <c r="F13" s="13">
        <f>'Наполни своё лето|comiss '!F13</f>
        <v>16110</v>
      </c>
      <c r="G13" s="13">
        <f>'Наполни своё лето|comiss '!G13</f>
        <v>15660</v>
      </c>
      <c r="H13" s="13">
        <f>'Наполни своё лето|comiss '!H13</f>
        <v>15300</v>
      </c>
      <c r="I13" s="13">
        <f>'Наполни своё лето|comiss '!I13</f>
        <v>18360</v>
      </c>
      <c r="J13" s="13">
        <f>'Наполни своё лето|comiss '!J13</f>
        <v>18900</v>
      </c>
      <c r="K13" s="13">
        <f>'Наполни своё лето|comiss '!K13</f>
        <v>20070</v>
      </c>
      <c r="L13" s="13">
        <f>'Наполни своё лето|comiss '!L13</f>
        <v>17010</v>
      </c>
      <c r="M13" s="13">
        <f>'Наполни своё лето|comiss '!M13</f>
        <v>17910</v>
      </c>
      <c r="N13" s="13">
        <f>'Наполни своё лето|comiss '!N13</f>
        <v>18360</v>
      </c>
      <c r="O13" s="13">
        <f>'Наполни своё лето|comiss '!O13</f>
        <v>17910</v>
      </c>
      <c r="P13" s="13">
        <f>'Наполни своё лето|comiss '!P13</f>
        <v>18900</v>
      </c>
      <c r="Q13" s="13">
        <f>'Наполни своё лето|comiss '!Q13</f>
        <v>18900</v>
      </c>
      <c r="R13" s="13">
        <f>'Наполни своё лето|comiss '!R13</f>
        <v>17910</v>
      </c>
      <c r="S13" s="13">
        <f>'Наполни своё лето|comiss '!S13</f>
        <v>18360</v>
      </c>
      <c r="T13" s="13">
        <f>'Наполни своё лето|comiss '!T13</f>
        <v>18360</v>
      </c>
      <c r="U13" s="13">
        <f>'Наполни своё лето|comiss '!U13</f>
        <v>18900</v>
      </c>
      <c r="V13" s="13">
        <f>'Наполни своё лето|comiss '!V13</f>
        <v>18900</v>
      </c>
      <c r="W13" s="13">
        <f>'Наполни своё лето|comiss '!W13</f>
        <v>19260</v>
      </c>
      <c r="X13" s="13">
        <f>'Наполни своё лето|comiss '!X13</f>
        <v>18900</v>
      </c>
      <c r="Y13" s="13">
        <f>'Наполни своё лето|comiss '!Y13</f>
        <v>17010</v>
      </c>
      <c r="Z13" s="13">
        <f>'Наполни своё лето|comiss '!Z13</f>
        <v>18360</v>
      </c>
      <c r="AA13" s="13">
        <f>'Наполни своё лето|comiss '!AA13</f>
        <v>16560</v>
      </c>
      <c r="AB13" s="13">
        <f>'Наполни своё лето|comiss '!AB13</f>
        <v>14850</v>
      </c>
      <c r="AC13" s="13">
        <f>'Наполни своё лето|comiss '!AC13</f>
        <v>15660</v>
      </c>
      <c r="AD13" s="13">
        <f>'Наполни своё лето|comiss '!AD13</f>
        <v>15930</v>
      </c>
      <c r="AE13" s="13">
        <f>'Наполни своё лето|comiss '!AE13</f>
        <v>15660</v>
      </c>
      <c r="AF13" s="13">
        <f>'Наполни своё лето|comiss '!AF13</f>
        <v>14400</v>
      </c>
    </row>
    <row r="14" spans="1:32"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s="16" customFormat="1" ht="12" customHeight="1" x14ac:dyDescent="0.2">
      <c r="A15" s="4">
        <v>1</v>
      </c>
      <c r="B15" s="13">
        <f>'Наполни своё лето|comiss '!B15</f>
        <v>17460</v>
      </c>
      <c r="C15" s="13">
        <f>'Наполни своё лето|comiss '!C15</f>
        <v>17460</v>
      </c>
      <c r="D15" s="13">
        <f>'Наполни своё лето|comiss '!D15</f>
        <v>17460</v>
      </c>
      <c r="E15" s="13">
        <f>'Наполни своё лето|comiss '!E15</f>
        <v>15480</v>
      </c>
      <c r="F15" s="13">
        <f>'Наполни своё лето|comiss '!F15</f>
        <v>16560</v>
      </c>
      <c r="G15" s="13">
        <f>'Наполни своё лето|comiss '!G15</f>
        <v>16110</v>
      </c>
      <c r="H15" s="13">
        <f>'Наполни своё лето|comiss '!H15</f>
        <v>15750</v>
      </c>
      <c r="I15" s="13">
        <f>'Наполни своё лето|comiss '!I15</f>
        <v>18810</v>
      </c>
      <c r="J15" s="13">
        <f>'Наполни своё лето|comiss '!J15</f>
        <v>19350</v>
      </c>
      <c r="K15" s="13">
        <f>'Наполни своё лето|comiss '!K15</f>
        <v>20520</v>
      </c>
      <c r="L15" s="13">
        <f>'Наполни своё лето|comiss '!L15</f>
        <v>17460</v>
      </c>
      <c r="M15" s="13">
        <f>'Наполни своё лето|comiss '!M15</f>
        <v>18360</v>
      </c>
      <c r="N15" s="13">
        <f>'Наполни своё лето|comiss '!N15</f>
        <v>18810</v>
      </c>
      <c r="O15" s="13">
        <f>'Наполни своё лето|comiss '!O15</f>
        <v>18360</v>
      </c>
      <c r="P15" s="13">
        <f>'Наполни своё лето|comiss '!P15</f>
        <v>19350</v>
      </c>
      <c r="Q15" s="13">
        <f>'Наполни своё лето|comiss '!Q15</f>
        <v>19350</v>
      </c>
      <c r="R15" s="13">
        <f>'Наполни своё лето|comiss '!R15</f>
        <v>18360</v>
      </c>
      <c r="S15" s="13">
        <f>'Наполни своё лето|comiss '!S15</f>
        <v>18810</v>
      </c>
      <c r="T15" s="13">
        <f>'Наполни своё лето|comiss '!T15</f>
        <v>18810</v>
      </c>
      <c r="U15" s="13">
        <f>'Наполни своё лето|comiss '!U15</f>
        <v>19350</v>
      </c>
      <c r="V15" s="13">
        <f>'Наполни своё лето|comiss '!V15</f>
        <v>19350</v>
      </c>
      <c r="W15" s="13">
        <f>'Наполни своё лето|comiss '!W15</f>
        <v>19710</v>
      </c>
      <c r="X15" s="13">
        <f>'Наполни своё лето|comiss '!X15</f>
        <v>19350</v>
      </c>
      <c r="Y15" s="13">
        <f>'Наполни своё лето|comiss '!Y15</f>
        <v>17460</v>
      </c>
      <c r="Z15" s="13">
        <f>'Наполни своё лето|comiss '!Z15</f>
        <v>18810</v>
      </c>
      <c r="AA15" s="13">
        <f>'Наполни своё лето|comiss '!AA15</f>
        <v>17010</v>
      </c>
      <c r="AB15" s="13">
        <f>'Наполни своё лето|comiss '!AB15</f>
        <v>15300</v>
      </c>
      <c r="AC15" s="13">
        <f>'Наполни своё лето|comiss '!AC15</f>
        <v>16110</v>
      </c>
      <c r="AD15" s="13">
        <f>'Наполни своё лето|comiss '!AD15</f>
        <v>16380</v>
      </c>
      <c r="AE15" s="13">
        <f>'Наполни своё лето|comiss '!AE15</f>
        <v>16110</v>
      </c>
      <c r="AF15" s="13">
        <f>'Наполни своё лето|comiss '!AF15</f>
        <v>14850</v>
      </c>
    </row>
    <row r="16" spans="1:32" s="16" customFormat="1" ht="12" customHeight="1" x14ac:dyDescent="0.2">
      <c r="A16" s="278">
        <v>2</v>
      </c>
      <c r="B16" s="13">
        <f>'Наполни своё лето|comiss '!B16</f>
        <v>18810</v>
      </c>
      <c r="C16" s="13">
        <f>'Наполни своё лето|comiss '!C16</f>
        <v>18810</v>
      </c>
      <c r="D16" s="13">
        <f>'Наполни своё лето|comiss '!D16</f>
        <v>18810</v>
      </c>
      <c r="E16" s="13">
        <f>'Наполни своё лето|comiss '!E16</f>
        <v>16830</v>
      </c>
      <c r="F16" s="13">
        <f>'Наполни своё лето|comiss '!F16</f>
        <v>17910</v>
      </c>
      <c r="G16" s="13">
        <f>'Наполни своё лето|comiss '!G16</f>
        <v>17460</v>
      </c>
      <c r="H16" s="13">
        <f>'Наполни своё лето|comiss '!H16</f>
        <v>17100</v>
      </c>
      <c r="I16" s="13">
        <f>'Наполни своё лето|comiss '!I16</f>
        <v>20160</v>
      </c>
      <c r="J16" s="13">
        <f>'Наполни своё лето|comiss '!J16</f>
        <v>20700</v>
      </c>
      <c r="K16" s="13">
        <f>'Наполни своё лето|comiss '!K16</f>
        <v>21870</v>
      </c>
      <c r="L16" s="13">
        <f>'Наполни своё лето|comiss '!L16</f>
        <v>18810</v>
      </c>
      <c r="M16" s="13">
        <f>'Наполни своё лето|comiss '!M16</f>
        <v>19710</v>
      </c>
      <c r="N16" s="13">
        <f>'Наполни своё лето|comiss '!N16</f>
        <v>20160</v>
      </c>
      <c r="O16" s="13">
        <f>'Наполни своё лето|comiss '!O16</f>
        <v>19710</v>
      </c>
      <c r="P16" s="13">
        <f>'Наполни своё лето|comiss '!P16</f>
        <v>20700</v>
      </c>
      <c r="Q16" s="13">
        <f>'Наполни своё лето|comiss '!Q16</f>
        <v>20700</v>
      </c>
      <c r="R16" s="13">
        <f>'Наполни своё лето|comiss '!R16</f>
        <v>19710</v>
      </c>
      <c r="S16" s="13">
        <f>'Наполни своё лето|comiss '!S16</f>
        <v>20160</v>
      </c>
      <c r="T16" s="13">
        <f>'Наполни своё лето|comiss '!T16</f>
        <v>20160</v>
      </c>
      <c r="U16" s="13">
        <f>'Наполни своё лето|comiss '!U16</f>
        <v>20700</v>
      </c>
      <c r="V16" s="13">
        <f>'Наполни своё лето|comiss '!V16</f>
        <v>20700</v>
      </c>
      <c r="W16" s="13">
        <f>'Наполни своё лето|comiss '!W16</f>
        <v>21060</v>
      </c>
      <c r="X16" s="13">
        <f>'Наполни своё лето|comiss '!X16</f>
        <v>20700</v>
      </c>
      <c r="Y16" s="13">
        <f>'Наполни своё лето|comiss '!Y16</f>
        <v>18810</v>
      </c>
      <c r="Z16" s="13">
        <f>'Наполни своё лето|comiss '!Z16</f>
        <v>20160</v>
      </c>
      <c r="AA16" s="13">
        <f>'Наполни своё лето|comiss '!AA16</f>
        <v>18360</v>
      </c>
      <c r="AB16" s="13">
        <f>'Наполни своё лето|comiss '!AB16</f>
        <v>16650</v>
      </c>
      <c r="AC16" s="13">
        <f>'Наполни своё лето|comiss '!AC16</f>
        <v>17460</v>
      </c>
      <c r="AD16" s="13">
        <f>'Наполни своё лето|comiss '!AD16</f>
        <v>17730</v>
      </c>
      <c r="AE16" s="13">
        <f>'Наполни своё лето|comiss '!AE16</f>
        <v>17460</v>
      </c>
      <c r="AF16" s="13">
        <f>'Наполни своё лето|comiss '!AF16</f>
        <v>16200</v>
      </c>
    </row>
    <row r="17" spans="1:32"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1:32" s="16" customFormat="1" ht="12" customHeight="1" x14ac:dyDescent="0.2">
      <c r="A18" s="4">
        <v>1</v>
      </c>
      <c r="B18" s="13">
        <f>'Наполни своё лето|comiss '!B18</f>
        <v>25110</v>
      </c>
      <c r="C18" s="13">
        <f>'Наполни своё лето|comiss '!C18</f>
        <v>25110</v>
      </c>
      <c r="D18" s="13">
        <f>'Наполни своё лето|comiss '!D18</f>
        <v>25110</v>
      </c>
      <c r="E18" s="13">
        <f>'Наполни своё лето|comiss '!E18</f>
        <v>23130</v>
      </c>
      <c r="F18" s="13">
        <f>'Наполни своё лето|comiss '!F18</f>
        <v>24210</v>
      </c>
      <c r="G18" s="13">
        <f>'Наполни своё лето|comiss '!G18</f>
        <v>23760</v>
      </c>
      <c r="H18" s="13">
        <f>'Наполни своё лето|comiss '!H18</f>
        <v>23400</v>
      </c>
      <c r="I18" s="13">
        <f>'Наполни своё лето|comiss '!I18</f>
        <v>26460</v>
      </c>
      <c r="J18" s="13">
        <f>'Наполни своё лето|comiss '!J18</f>
        <v>27000</v>
      </c>
      <c r="K18" s="13">
        <f>'Наполни своё лето|comiss '!K18</f>
        <v>28170</v>
      </c>
      <c r="L18" s="13">
        <f>'Наполни своё лето|comiss '!L18</f>
        <v>25110</v>
      </c>
      <c r="M18" s="13">
        <f>'Наполни своё лето|comiss '!M18</f>
        <v>26010</v>
      </c>
      <c r="N18" s="13">
        <f>'Наполни своё лето|comiss '!N18</f>
        <v>26460</v>
      </c>
      <c r="O18" s="13">
        <f>'Наполни своё лето|comiss '!O18</f>
        <v>26010</v>
      </c>
      <c r="P18" s="13">
        <f>'Наполни своё лето|comiss '!P18</f>
        <v>27000</v>
      </c>
      <c r="Q18" s="13">
        <f>'Наполни своё лето|comiss '!Q18</f>
        <v>27000</v>
      </c>
      <c r="R18" s="13">
        <f>'Наполни своё лето|comiss '!R18</f>
        <v>26010</v>
      </c>
      <c r="S18" s="13">
        <f>'Наполни своё лето|comiss '!S18</f>
        <v>26460</v>
      </c>
      <c r="T18" s="13">
        <f>'Наполни своё лето|comiss '!T18</f>
        <v>26460</v>
      </c>
      <c r="U18" s="13">
        <f>'Наполни своё лето|comiss '!U18</f>
        <v>27000</v>
      </c>
      <c r="V18" s="13">
        <f>'Наполни своё лето|comiss '!V18</f>
        <v>27000</v>
      </c>
      <c r="W18" s="13">
        <f>'Наполни своё лето|comiss '!W18</f>
        <v>27360</v>
      </c>
      <c r="X18" s="13">
        <f>'Наполни своё лето|comiss '!X18</f>
        <v>27000</v>
      </c>
      <c r="Y18" s="13">
        <f>'Наполни своё лето|comiss '!Y18</f>
        <v>25110</v>
      </c>
      <c r="Z18" s="13">
        <f>'Наполни своё лето|comiss '!Z18</f>
        <v>26460</v>
      </c>
      <c r="AA18" s="13">
        <f>'Наполни своё лето|comiss '!AA18</f>
        <v>24660</v>
      </c>
      <c r="AB18" s="13">
        <f>'Наполни своё лето|comiss '!AB18</f>
        <v>21150</v>
      </c>
      <c r="AC18" s="13">
        <f>'Наполни своё лето|comiss '!AC18</f>
        <v>21960</v>
      </c>
      <c r="AD18" s="13">
        <f>'Наполни своё лето|comiss '!AD18</f>
        <v>22230</v>
      </c>
      <c r="AE18" s="13">
        <f>'Наполни своё лето|comiss '!AE18</f>
        <v>21960</v>
      </c>
      <c r="AF18" s="13">
        <f>'Наполни своё лето|comiss '!AF18</f>
        <v>20700</v>
      </c>
    </row>
    <row r="19" spans="1:32" s="16" customFormat="1" ht="12" customHeight="1" x14ac:dyDescent="0.2">
      <c r="A19" s="278">
        <v>2</v>
      </c>
      <c r="B19" s="13">
        <f>'Наполни своё лето|comiss '!B19</f>
        <v>25110</v>
      </c>
      <c r="C19" s="13">
        <f>'Наполни своё лето|comiss '!C19</f>
        <v>25110</v>
      </c>
      <c r="D19" s="13">
        <f>'Наполни своё лето|comiss '!D19</f>
        <v>25110</v>
      </c>
      <c r="E19" s="13">
        <f>'Наполни своё лето|comiss '!E19</f>
        <v>23130</v>
      </c>
      <c r="F19" s="13">
        <f>'Наполни своё лето|comiss '!F19</f>
        <v>24210</v>
      </c>
      <c r="G19" s="13">
        <f>'Наполни своё лето|comiss '!G19</f>
        <v>23760</v>
      </c>
      <c r="H19" s="13">
        <f>'Наполни своё лето|comiss '!H19</f>
        <v>23400</v>
      </c>
      <c r="I19" s="13">
        <f>'Наполни своё лето|comiss '!I19</f>
        <v>26460</v>
      </c>
      <c r="J19" s="13">
        <f>'Наполни своё лето|comiss '!J19</f>
        <v>27000</v>
      </c>
      <c r="K19" s="13">
        <f>'Наполни своё лето|comiss '!K19</f>
        <v>28170</v>
      </c>
      <c r="L19" s="13">
        <f>'Наполни своё лето|comiss '!L19</f>
        <v>25110</v>
      </c>
      <c r="M19" s="13">
        <f>'Наполни своё лето|comiss '!M19</f>
        <v>26010</v>
      </c>
      <c r="N19" s="13">
        <f>'Наполни своё лето|comiss '!N19</f>
        <v>26460</v>
      </c>
      <c r="O19" s="13">
        <f>'Наполни своё лето|comiss '!O19</f>
        <v>26010</v>
      </c>
      <c r="P19" s="13">
        <f>'Наполни своё лето|comiss '!P19</f>
        <v>27000</v>
      </c>
      <c r="Q19" s="13">
        <f>'Наполни своё лето|comiss '!Q19</f>
        <v>27000</v>
      </c>
      <c r="R19" s="13">
        <f>'Наполни своё лето|comiss '!R19</f>
        <v>26010</v>
      </c>
      <c r="S19" s="13">
        <f>'Наполни своё лето|comiss '!S19</f>
        <v>26460</v>
      </c>
      <c r="T19" s="13">
        <f>'Наполни своё лето|comiss '!T19</f>
        <v>26460</v>
      </c>
      <c r="U19" s="13">
        <f>'Наполни своё лето|comiss '!U19</f>
        <v>27000</v>
      </c>
      <c r="V19" s="13">
        <f>'Наполни своё лето|comiss '!V19</f>
        <v>27000</v>
      </c>
      <c r="W19" s="13">
        <f>'Наполни своё лето|comiss '!W19</f>
        <v>27360</v>
      </c>
      <c r="X19" s="13">
        <f>'Наполни своё лето|comiss '!X19</f>
        <v>27000</v>
      </c>
      <c r="Y19" s="13">
        <f>'Наполни своё лето|comiss '!Y19</f>
        <v>25110</v>
      </c>
      <c r="Z19" s="13">
        <f>'Наполни своё лето|comiss '!Z19</f>
        <v>26460</v>
      </c>
      <c r="AA19" s="13">
        <f>'Наполни своё лето|comiss '!AA19</f>
        <v>24660</v>
      </c>
      <c r="AB19" s="13">
        <f>'Наполни своё лето|comiss '!AB19</f>
        <v>21150</v>
      </c>
      <c r="AC19" s="13">
        <f>'Наполни своё лето|comiss '!AC19</f>
        <v>21960</v>
      </c>
      <c r="AD19" s="13">
        <f>'Наполни своё лето|comiss '!AD19</f>
        <v>22230</v>
      </c>
      <c r="AE19" s="13">
        <f>'Наполни своё лето|comiss '!AE19</f>
        <v>21960</v>
      </c>
      <c r="AF19" s="13">
        <f>'Наполни своё лето|comiss '!AF19</f>
        <v>20700</v>
      </c>
    </row>
    <row r="20" spans="1:32" s="16" customFormat="1" ht="12" customHeight="1" x14ac:dyDescent="0.2">
      <c r="A20" s="278">
        <v>3</v>
      </c>
      <c r="B20" s="13">
        <f>'Наполни своё лето|comiss '!B20</f>
        <v>25110</v>
      </c>
      <c r="C20" s="13">
        <f>'Наполни своё лето|comiss '!C20</f>
        <v>25110</v>
      </c>
      <c r="D20" s="13">
        <f>'Наполни своё лето|comiss '!D20</f>
        <v>25110</v>
      </c>
      <c r="E20" s="13">
        <f>'Наполни своё лето|comiss '!E20</f>
        <v>23130</v>
      </c>
      <c r="F20" s="13">
        <f>'Наполни своё лето|comiss '!F20</f>
        <v>24210</v>
      </c>
      <c r="G20" s="13">
        <f>'Наполни своё лето|comiss '!G20</f>
        <v>23760</v>
      </c>
      <c r="H20" s="13">
        <f>'Наполни своё лето|comiss '!H20</f>
        <v>23400</v>
      </c>
      <c r="I20" s="13">
        <f>'Наполни своё лето|comiss '!I20</f>
        <v>26460</v>
      </c>
      <c r="J20" s="13">
        <f>'Наполни своё лето|comiss '!J20</f>
        <v>27000</v>
      </c>
      <c r="K20" s="13">
        <f>'Наполни своё лето|comiss '!K20</f>
        <v>28170</v>
      </c>
      <c r="L20" s="13">
        <f>'Наполни своё лето|comiss '!L20</f>
        <v>25110</v>
      </c>
      <c r="M20" s="13">
        <f>'Наполни своё лето|comiss '!M20</f>
        <v>26010</v>
      </c>
      <c r="N20" s="13">
        <f>'Наполни своё лето|comiss '!N20</f>
        <v>26460</v>
      </c>
      <c r="O20" s="13">
        <f>'Наполни своё лето|comiss '!O20</f>
        <v>26010</v>
      </c>
      <c r="P20" s="13">
        <f>'Наполни своё лето|comiss '!P20</f>
        <v>27000</v>
      </c>
      <c r="Q20" s="13">
        <f>'Наполни своё лето|comiss '!Q20</f>
        <v>27000</v>
      </c>
      <c r="R20" s="13">
        <f>'Наполни своё лето|comiss '!R20</f>
        <v>26010</v>
      </c>
      <c r="S20" s="13">
        <f>'Наполни своё лето|comiss '!S20</f>
        <v>26460</v>
      </c>
      <c r="T20" s="13">
        <f>'Наполни своё лето|comiss '!T20</f>
        <v>26460</v>
      </c>
      <c r="U20" s="13">
        <f>'Наполни своё лето|comiss '!U20</f>
        <v>27000</v>
      </c>
      <c r="V20" s="13">
        <f>'Наполни своё лето|comiss '!V20</f>
        <v>27000</v>
      </c>
      <c r="W20" s="13">
        <f>'Наполни своё лето|comiss '!W20</f>
        <v>27360</v>
      </c>
      <c r="X20" s="13">
        <f>'Наполни своё лето|comiss '!X20</f>
        <v>27000</v>
      </c>
      <c r="Y20" s="13">
        <f>'Наполни своё лето|comiss '!Y20</f>
        <v>25110</v>
      </c>
      <c r="Z20" s="13">
        <f>'Наполни своё лето|comiss '!Z20</f>
        <v>26460</v>
      </c>
      <c r="AA20" s="13">
        <f>'Наполни своё лето|comiss '!AA20</f>
        <v>24660</v>
      </c>
      <c r="AB20" s="13">
        <f>'Наполни своё лето|comiss '!AB20</f>
        <v>21150</v>
      </c>
      <c r="AC20" s="13">
        <f>'Наполни своё лето|comiss '!AC20</f>
        <v>21960</v>
      </c>
      <c r="AD20" s="13">
        <f>'Наполни своё лето|comiss '!AD20</f>
        <v>22230</v>
      </c>
      <c r="AE20" s="13">
        <f>'Наполни своё лето|comiss '!AE20</f>
        <v>21960</v>
      </c>
      <c r="AF20" s="13">
        <f>'Наполни своё лето|comiss '!AF20</f>
        <v>20700</v>
      </c>
    </row>
    <row r="21" spans="1:32" s="16" customFormat="1" ht="12" customHeight="1" x14ac:dyDescent="0.2">
      <c r="A21" s="278">
        <v>4</v>
      </c>
      <c r="B21" s="13">
        <f>'Наполни своё лето|comiss '!B21</f>
        <v>25110</v>
      </c>
      <c r="C21" s="13">
        <f>'Наполни своё лето|comiss '!C21</f>
        <v>25110</v>
      </c>
      <c r="D21" s="13">
        <f>'Наполни своё лето|comiss '!D21</f>
        <v>25110</v>
      </c>
      <c r="E21" s="13">
        <f>'Наполни своё лето|comiss '!E21</f>
        <v>23130</v>
      </c>
      <c r="F21" s="13">
        <f>'Наполни своё лето|comiss '!F21</f>
        <v>24210</v>
      </c>
      <c r="G21" s="13">
        <f>'Наполни своё лето|comiss '!G21</f>
        <v>23760</v>
      </c>
      <c r="H21" s="13">
        <f>'Наполни своё лето|comiss '!H21</f>
        <v>23400</v>
      </c>
      <c r="I21" s="13">
        <f>'Наполни своё лето|comiss '!I21</f>
        <v>26460</v>
      </c>
      <c r="J21" s="13">
        <f>'Наполни своё лето|comiss '!J21</f>
        <v>27000</v>
      </c>
      <c r="K21" s="13">
        <f>'Наполни своё лето|comiss '!K21</f>
        <v>28170</v>
      </c>
      <c r="L21" s="13">
        <f>'Наполни своё лето|comiss '!L21</f>
        <v>25110</v>
      </c>
      <c r="M21" s="13">
        <f>'Наполни своё лето|comiss '!M21</f>
        <v>26010</v>
      </c>
      <c r="N21" s="13">
        <f>'Наполни своё лето|comiss '!N21</f>
        <v>26460</v>
      </c>
      <c r="O21" s="13">
        <f>'Наполни своё лето|comiss '!O21</f>
        <v>26010</v>
      </c>
      <c r="P21" s="13">
        <f>'Наполни своё лето|comiss '!P21</f>
        <v>27000</v>
      </c>
      <c r="Q21" s="13">
        <f>'Наполни своё лето|comiss '!Q21</f>
        <v>27000</v>
      </c>
      <c r="R21" s="13">
        <f>'Наполни своё лето|comiss '!R21</f>
        <v>26010</v>
      </c>
      <c r="S21" s="13">
        <f>'Наполни своё лето|comiss '!S21</f>
        <v>26460</v>
      </c>
      <c r="T21" s="13">
        <f>'Наполни своё лето|comiss '!T21</f>
        <v>26460</v>
      </c>
      <c r="U21" s="13">
        <f>'Наполни своё лето|comiss '!U21</f>
        <v>27000</v>
      </c>
      <c r="V21" s="13">
        <f>'Наполни своё лето|comiss '!V21</f>
        <v>27000</v>
      </c>
      <c r="W21" s="13">
        <f>'Наполни своё лето|comiss '!W21</f>
        <v>27360</v>
      </c>
      <c r="X21" s="13">
        <f>'Наполни своё лето|comiss '!X21</f>
        <v>27000</v>
      </c>
      <c r="Y21" s="13">
        <f>'Наполни своё лето|comiss '!Y21</f>
        <v>25110</v>
      </c>
      <c r="Z21" s="13">
        <f>'Наполни своё лето|comiss '!Z21</f>
        <v>26460</v>
      </c>
      <c r="AA21" s="13">
        <f>'Наполни своё лето|comiss '!AA21</f>
        <v>24660</v>
      </c>
      <c r="AB21" s="13">
        <f>'Наполни своё лето|comiss '!AB21</f>
        <v>21150</v>
      </c>
      <c r="AC21" s="13">
        <f>'Наполни своё лето|comiss '!AC21</f>
        <v>21960</v>
      </c>
      <c r="AD21" s="13">
        <f>'Наполни своё лето|comiss '!AD21</f>
        <v>22230</v>
      </c>
      <c r="AE21" s="13">
        <f>'Наполни своё лето|comiss '!AE21</f>
        <v>21960</v>
      </c>
      <c r="AF21" s="13">
        <f>'Наполни своё лето|comiss '!AF21</f>
        <v>20700</v>
      </c>
    </row>
    <row r="22" spans="1:32"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row>
    <row r="23" spans="1:32"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row>
    <row r="24" spans="1:32" s="16" customFormat="1" ht="12" customHeight="1" x14ac:dyDescent="0.2">
      <c r="A24" s="153" t="s">
        <v>169</v>
      </c>
      <c r="B24" s="113">
        <f t="shared" ref="B24" si="0">B3</f>
        <v>45809</v>
      </c>
      <c r="C24" s="113">
        <f t="shared" ref="C24:AF24" si="1">C3</f>
        <v>45810</v>
      </c>
      <c r="D24" s="113">
        <f t="shared" si="1"/>
        <v>45815</v>
      </c>
      <c r="E24" s="113">
        <f t="shared" si="1"/>
        <v>45817</v>
      </c>
      <c r="F24" s="113">
        <f t="shared" si="1"/>
        <v>45820</v>
      </c>
      <c r="G24" s="113">
        <f t="shared" si="1"/>
        <v>45823</v>
      </c>
      <c r="H24" s="113">
        <f t="shared" si="1"/>
        <v>45824</v>
      </c>
      <c r="I24" s="113">
        <f t="shared" si="1"/>
        <v>45837</v>
      </c>
      <c r="J24" s="113">
        <f t="shared" si="1"/>
        <v>45839</v>
      </c>
      <c r="K24" s="113">
        <f t="shared" si="1"/>
        <v>45849</v>
      </c>
      <c r="L24" s="113">
        <f t="shared" si="1"/>
        <v>45852</v>
      </c>
      <c r="M24" s="113">
        <f t="shared" si="1"/>
        <v>45855</v>
      </c>
      <c r="N24" s="113">
        <f t="shared" si="1"/>
        <v>45856</v>
      </c>
      <c r="O24" s="113">
        <f t="shared" si="1"/>
        <v>45858</v>
      </c>
      <c r="P24" s="113">
        <f t="shared" si="1"/>
        <v>45863</v>
      </c>
      <c r="Q24" s="113">
        <f t="shared" si="1"/>
        <v>45865</v>
      </c>
      <c r="R24" s="113">
        <f t="shared" si="1"/>
        <v>45867</v>
      </c>
      <c r="S24" s="113">
        <f t="shared" si="1"/>
        <v>45870</v>
      </c>
      <c r="T24" s="113">
        <f t="shared" si="1"/>
        <v>45872</v>
      </c>
      <c r="U24" s="113">
        <f t="shared" si="1"/>
        <v>45878</v>
      </c>
      <c r="V24" s="113">
        <f t="shared" si="1"/>
        <v>45879</v>
      </c>
      <c r="W24" s="113">
        <f t="shared" si="1"/>
        <v>45884</v>
      </c>
      <c r="X24" s="113">
        <f t="shared" si="1"/>
        <v>45886</v>
      </c>
      <c r="Y24" s="113">
        <f t="shared" si="1"/>
        <v>45889</v>
      </c>
      <c r="Z24" s="113">
        <f t="shared" si="1"/>
        <v>45891</v>
      </c>
      <c r="AA24" s="113">
        <f t="shared" si="1"/>
        <v>45893</v>
      </c>
      <c r="AB24" s="113">
        <f t="shared" si="1"/>
        <v>45901</v>
      </c>
      <c r="AC24" s="113">
        <f t="shared" si="1"/>
        <v>45905</v>
      </c>
      <c r="AD24" s="113">
        <f t="shared" si="1"/>
        <v>45909</v>
      </c>
      <c r="AE24" s="113">
        <f t="shared" si="1"/>
        <v>45922</v>
      </c>
      <c r="AF24" s="113">
        <f t="shared" si="1"/>
        <v>45928</v>
      </c>
    </row>
    <row r="25" spans="1:32" s="16" customFormat="1" ht="12" customHeight="1" x14ac:dyDescent="0.2">
      <c r="A25" s="271" t="s">
        <v>200</v>
      </c>
      <c r="B25" s="113">
        <f t="shared" ref="B25" si="2">B4</f>
        <v>45809</v>
      </c>
      <c r="C25" s="113">
        <f t="shared" ref="C25:AF25" si="3">C4</f>
        <v>45814</v>
      </c>
      <c r="D25" s="113">
        <f t="shared" si="3"/>
        <v>45816</v>
      </c>
      <c r="E25" s="113">
        <f t="shared" si="3"/>
        <v>45819</v>
      </c>
      <c r="F25" s="113">
        <f t="shared" si="3"/>
        <v>45822</v>
      </c>
      <c r="G25" s="113">
        <f t="shared" si="3"/>
        <v>45823</v>
      </c>
      <c r="H25" s="113">
        <f t="shared" si="3"/>
        <v>45836</v>
      </c>
      <c r="I25" s="113">
        <f t="shared" si="3"/>
        <v>45838</v>
      </c>
      <c r="J25" s="113">
        <f t="shared" si="3"/>
        <v>45848</v>
      </c>
      <c r="K25" s="113">
        <f t="shared" si="3"/>
        <v>45851</v>
      </c>
      <c r="L25" s="113">
        <f t="shared" si="3"/>
        <v>45854</v>
      </c>
      <c r="M25" s="113">
        <f t="shared" si="3"/>
        <v>45855</v>
      </c>
      <c r="N25" s="113">
        <f t="shared" si="3"/>
        <v>45857</v>
      </c>
      <c r="O25" s="113">
        <f t="shared" si="3"/>
        <v>45862</v>
      </c>
      <c r="P25" s="113">
        <f t="shared" si="3"/>
        <v>45864</v>
      </c>
      <c r="Q25" s="113">
        <f t="shared" si="3"/>
        <v>45866</v>
      </c>
      <c r="R25" s="113">
        <f t="shared" si="3"/>
        <v>45869</v>
      </c>
      <c r="S25" s="113">
        <f t="shared" si="3"/>
        <v>45871</v>
      </c>
      <c r="T25" s="113">
        <f t="shared" si="3"/>
        <v>45877</v>
      </c>
      <c r="U25" s="113">
        <f t="shared" si="3"/>
        <v>45878</v>
      </c>
      <c r="V25" s="113">
        <f t="shared" si="3"/>
        <v>45883</v>
      </c>
      <c r="W25" s="113">
        <f t="shared" si="3"/>
        <v>45885</v>
      </c>
      <c r="X25" s="113">
        <f t="shared" si="3"/>
        <v>45888</v>
      </c>
      <c r="Y25" s="113">
        <f t="shared" si="3"/>
        <v>45890</v>
      </c>
      <c r="Z25" s="113">
        <f t="shared" si="3"/>
        <v>45892</v>
      </c>
      <c r="AA25" s="113">
        <f t="shared" si="3"/>
        <v>45900</v>
      </c>
      <c r="AB25" s="113">
        <f t="shared" si="3"/>
        <v>45904</v>
      </c>
      <c r="AC25" s="113">
        <f t="shared" si="3"/>
        <v>45908</v>
      </c>
      <c r="AD25" s="113">
        <f t="shared" si="3"/>
        <v>45921</v>
      </c>
      <c r="AE25" s="113">
        <f t="shared" si="3"/>
        <v>45927</v>
      </c>
      <c r="AF25" s="113">
        <f t="shared" si="3"/>
        <v>45930</v>
      </c>
    </row>
    <row r="26" spans="1:32"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row>
    <row r="27" spans="1:32" s="16" customFormat="1" ht="12" customHeight="1" x14ac:dyDescent="0.2">
      <c r="A27" s="4">
        <v>1</v>
      </c>
      <c r="B27" s="13">
        <f t="shared" ref="B27" si="4">B6*0.9</f>
        <v>8019</v>
      </c>
      <c r="C27" s="13">
        <f t="shared" ref="C27:AF27" si="5">C6*0.9</f>
        <v>8019</v>
      </c>
      <c r="D27" s="13">
        <f t="shared" si="5"/>
        <v>8019</v>
      </c>
      <c r="E27" s="13">
        <f t="shared" si="5"/>
        <v>6237</v>
      </c>
      <c r="F27" s="13">
        <f t="shared" si="5"/>
        <v>7209</v>
      </c>
      <c r="G27" s="13">
        <f t="shared" si="5"/>
        <v>6804</v>
      </c>
      <c r="H27" s="13">
        <f t="shared" si="5"/>
        <v>6480</v>
      </c>
      <c r="I27" s="13">
        <f t="shared" si="5"/>
        <v>9234</v>
      </c>
      <c r="J27" s="13">
        <f t="shared" si="5"/>
        <v>9720</v>
      </c>
      <c r="K27" s="13">
        <f t="shared" si="5"/>
        <v>10773</v>
      </c>
      <c r="L27" s="13">
        <f t="shared" si="5"/>
        <v>8019</v>
      </c>
      <c r="M27" s="13">
        <f t="shared" si="5"/>
        <v>8829</v>
      </c>
      <c r="N27" s="13">
        <f t="shared" si="5"/>
        <v>9234</v>
      </c>
      <c r="O27" s="13">
        <f t="shared" si="5"/>
        <v>8829</v>
      </c>
      <c r="P27" s="13">
        <f t="shared" si="5"/>
        <v>9720</v>
      </c>
      <c r="Q27" s="13">
        <f t="shared" si="5"/>
        <v>9720</v>
      </c>
      <c r="R27" s="13">
        <f t="shared" si="5"/>
        <v>8829</v>
      </c>
      <c r="S27" s="13">
        <f t="shared" si="5"/>
        <v>9234</v>
      </c>
      <c r="T27" s="13">
        <f t="shared" si="5"/>
        <v>9234</v>
      </c>
      <c r="U27" s="13">
        <f t="shared" si="5"/>
        <v>9720</v>
      </c>
      <c r="V27" s="13">
        <f t="shared" si="5"/>
        <v>9720</v>
      </c>
      <c r="W27" s="13">
        <f t="shared" si="5"/>
        <v>10044</v>
      </c>
      <c r="X27" s="13">
        <f t="shared" si="5"/>
        <v>9720</v>
      </c>
      <c r="Y27" s="13">
        <f t="shared" si="5"/>
        <v>8019</v>
      </c>
      <c r="Z27" s="13">
        <f t="shared" si="5"/>
        <v>9234</v>
      </c>
      <c r="AA27" s="13">
        <f t="shared" si="5"/>
        <v>7614</v>
      </c>
      <c r="AB27" s="13">
        <f t="shared" si="5"/>
        <v>6885</v>
      </c>
      <c r="AC27" s="13">
        <f t="shared" si="5"/>
        <v>7614</v>
      </c>
      <c r="AD27" s="13">
        <f t="shared" si="5"/>
        <v>7857</v>
      </c>
      <c r="AE27" s="13">
        <f t="shared" si="5"/>
        <v>7614</v>
      </c>
      <c r="AF27" s="13">
        <f t="shared" si="5"/>
        <v>6480</v>
      </c>
    </row>
    <row r="28" spans="1:32" s="16" customFormat="1" ht="12" customHeight="1" x14ac:dyDescent="0.2">
      <c r="A28" s="4">
        <v>2</v>
      </c>
      <c r="B28" s="13">
        <f t="shared" ref="B28" si="6">B7*0.9</f>
        <v>9234</v>
      </c>
      <c r="C28" s="13">
        <f t="shared" ref="C28:AF28" si="7">C7*0.9</f>
        <v>9234</v>
      </c>
      <c r="D28" s="13">
        <f t="shared" si="7"/>
        <v>9234</v>
      </c>
      <c r="E28" s="13">
        <f t="shared" si="7"/>
        <v>7452</v>
      </c>
      <c r="F28" s="13">
        <f t="shared" si="7"/>
        <v>8424</v>
      </c>
      <c r="G28" s="13">
        <f t="shared" si="7"/>
        <v>8019</v>
      </c>
      <c r="H28" s="13">
        <f t="shared" si="7"/>
        <v>7695</v>
      </c>
      <c r="I28" s="13">
        <f t="shared" si="7"/>
        <v>10449</v>
      </c>
      <c r="J28" s="13">
        <f t="shared" si="7"/>
        <v>10935</v>
      </c>
      <c r="K28" s="13">
        <f t="shared" si="7"/>
        <v>11988</v>
      </c>
      <c r="L28" s="13">
        <f t="shared" si="7"/>
        <v>9234</v>
      </c>
      <c r="M28" s="13">
        <f t="shared" si="7"/>
        <v>10044</v>
      </c>
      <c r="N28" s="13">
        <f t="shared" si="7"/>
        <v>10449</v>
      </c>
      <c r="O28" s="13">
        <f t="shared" si="7"/>
        <v>10044</v>
      </c>
      <c r="P28" s="13">
        <f t="shared" si="7"/>
        <v>10935</v>
      </c>
      <c r="Q28" s="13">
        <f t="shared" si="7"/>
        <v>10935</v>
      </c>
      <c r="R28" s="13">
        <f t="shared" si="7"/>
        <v>10044</v>
      </c>
      <c r="S28" s="13">
        <f t="shared" si="7"/>
        <v>10449</v>
      </c>
      <c r="T28" s="13">
        <f t="shared" si="7"/>
        <v>10449</v>
      </c>
      <c r="U28" s="13">
        <f t="shared" si="7"/>
        <v>10935</v>
      </c>
      <c r="V28" s="13">
        <f t="shared" si="7"/>
        <v>10935</v>
      </c>
      <c r="W28" s="13">
        <f t="shared" si="7"/>
        <v>11259</v>
      </c>
      <c r="X28" s="13">
        <f t="shared" si="7"/>
        <v>10935</v>
      </c>
      <c r="Y28" s="13">
        <f t="shared" si="7"/>
        <v>9234</v>
      </c>
      <c r="Z28" s="13">
        <f t="shared" si="7"/>
        <v>10449</v>
      </c>
      <c r="AA28" s="13">
        <f t="shared" si="7"/>
        <v>8829</v>
      </c>
      <c r="AB28" s="13">
        <f t="shared" si="7"/>
        <v>8100</v>
      </c>
      <c r="AC28" s="13">
        <f t="shared" si="7"/>
        <v>8829</v>
      </c>
      <c r="AD28" s="13">
        <f t="shared" si="7"/>
        <v>9072</v>
      </c>
      <c r="AE28" s="13">
        <f t="shared" si="7"/>
        <v>8829</v>
      </c>
      <c r="AF28" s="13">
        <f t="shared" si="7"/>
        <v>7695</v>
      </c>
    </row>
    <row r="29" spans="1:32"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s="16" customFormat="1" ht="12" customHeight="1" x14ac:dyDescent="0.2">
      <c r="A30" s="4">
        <v>1</v>
      </c>
      <c r="B30" s="13">
        <f t="shared" ref="B30" si="8">B9*0.9</f>
        <v>9639</v>
      </c>
      <c r="C30" s="13">
        <f t="shared" ref="C30:AF30" si="9">C9*0.9</f>
        <v>9639</v>
      </c>
      <c r="D30" s="13">
        <f t="shared" si="9"/>
        <v>9639</v>
      </c>
      <c r="E30" s="13">
        <f t="shared" si="9"/>
        <v>7857</v>
      </c>
      <c r="F30" s="13">
        <f t="shared" si="9"/>
        <v>8829</v>
      </c>
      <c r="G30" s="13">
        <f t="shared" si="9"/>
        <v>8424</v>
      </c>
      <c r="H30" s="13">
        <f t="shared" si="9"/>
        <v>8100</v>
      </c>
      <c r="I30" s="13">
        <f t="shared" si="9"/>
        <v>10854</v>
      </c>
      <c r="J30" s="13">
        <f t="shared" si="9"/>
        <v>11340</v>
      </c>
      <c r="K30" s="13">
        <f t="shared" si="9"/>
        <v>12393</v>
      </c>
      <c r="L30" s="13">
        <f t="shared" si="9"/>
        <v>9639</v>
      </c>
      <c r="M30" s="13">
        <f t="shared" si="9"/>
        <v>10449</v>
      </c>
      <c r="N30" s="13">
        <f t="shared" si="9"/>
        <v>10854</v>
      </c>
      <c r="O30" s="13">
        <f t="shared" si="9"/>
        <v>10449</v>
      </c>
      <c r="P30" s="13">
        <f t="shared" si="9"/>
        <v>11340</v>
      </c>
      <c r="Q30" s="13">
        <f t="shared" si="9"/>
        <v>11340</v>
      </c>
      <c r="R30" s="13">
        <f t="shared" si="9"/>
        <v>10449</v>
      </c>
      <c r="S30" s="13">
        <f t="shared" si="9"/>
        <v>10854</v>
      </c>
      <c r="T30" s="13">
        <f t="shared" si="9"/>
        <v>10854</v>
      </c>
      <c r="U30" s="13">
        <f t="shared" si="9"/>
        <v>11340</v>
      </c>
      <c r="V30" s="13">
        <f t="shared" si="9"/>
        <v>11340</v>
      </c>
      <c r="W30" s="13">
        <f t="shared" si="9"/>
        <v>11664</v>
      </c>
      <c r="X30" s="13">
        <f t="shared" si="9"/>
        <v>11340</v>
      </c>
      <c r="Y30" s="13">
        <f t="shared" si="9"/>
        <v>9639</v>
      </c>
      <c r="Z30" s="13">
        <f t="shared" si="9"/>
        <v>10854</v>
      </c>
      <c r="AA30" s="13">
        <f t="shared" si="9"/>
        <v>9234</v>
      </c>
      <c r="AB30" s="13">
        <f t="shared" si="9"/>
        <v>8100</v>
      </c>
      <c r="AC30" s="13">
        <f t="shared" si="9"/>
        <v>8829</v>
      </c>
      <c r="AD30" s="13">
        <f t="shared" si="9"/>
        <v>9072</v>
      </c>
      <c r="AE30" s="13">
        <f t="shared" si="9"/>
        <v>8829</v>
      </c>
      <c r="AF30" s="13">
        <f t="shared" si="9"/>
        <v>7695</v>
      </c>
    </row>
    <row r="31" spans="1:32" s="16" customFormat="1" ht="12" customHeight="1" x14ac:dyDescent="0.2">
      <c r="A31" s="4">
        <v>2</v>
      </c>
      <c r="B31" s="13">
        <f t="shared" ref="B31" si="10">B10*0.9</f>
        <v>10854</v>
      </c>
      <c r="C31" s="13">
        <f t="shared" ref="C31:AF31" si="11">C10*0.9</f>
        <v>10854</v>
      </c>
      <c r="D31" s="13">
        <f t="shared" si="11"/>
        <v>10854</v>
      </c>
      <c r="E31" s="13">
        <f t="shared" si="11"/>
        <v>9072</v>
      </c>
      <c r="F31" s="13">
        <f t="shared" si="11"/>
        <v>10044</v>
      </c>
      <c r="G31" s="13">
        <f t="shared" si="11"/>
        <v>9639</v>
      </c>
      <c r="H31" s="13">
        <f t="shared" si="11"/>
        <v>9315</v>
      </c>
      <c r="I31" s="13">
        <f t="shared" si="11"/>
        <v>12069</v>
      </c>
      <c r="J31" s="13">
        <f t="shared" si="11"/>
        <v>12555</v>
      </c>
      <c r="K31" s="13">
        <f t="shared" si="11"/>
        <v>13608</v>
      </c>
      <c r="L31" s="13">
        <f t="shared" si="11"/>
        <v>10854</v>
      </c>
      <c r="M31" s="13">
        <f t="shared" si="11"/>
        <v>11664</v>
      </c>
      <c r="N31" s="13">
        <f t="shared" si="11"/>
        <v>12069</v>
      </c>
      <c r="O31" s="13">
        <f t="shared" si="11"/>
        <v>11664</v>
      </c>
      <c r="P31" s="13">
        <f t="shared" si="11"/>
        <v>12555</v>
      </c>
      <c r="Q31" s="13">
        <f t="shared" si="11"/>
        <v>12555</v>
      </c>
      <c r="R31" s="13">
        <f t="shared" si="11"/>
        <v>11664</v>
      </c>
      <c r="S31" s="13">
        <f t="shared" si="11"/>
        <v>12069</v>
      </c>
      <c r="T31" s="13">
        <f t="shared" si="11"/>
        <v>12069</v>
      </c>
      <c r="U31" s="13">
        <f t="shared" si="11"/>
        <v>12555</v>
      </c>
      <c r="V31" s="13">
        <f t="shared" si="11"/>
        <v>12555</v>
      </c>
      <c r="W31" s="13">
        <f t="shared" si="11"/>
        <v>12879</v>
      </c>
      <c r="X31" s="13">
        <f t="shared" si="11"/>
        <v>12555</v>
      </c>
      <c r="Y31" s="13">
        <f t="shared" si="11"/>
        <v>10854</v>
      </c>
      <c r="Z31" s="13">
        <f t="shared" si="11"/>
        <v>12069</v>
      </c>
      <c r="AA31" s="13">
        <f t="shared" si="11"/>
        <v>10449</v>
      </c>
      <c r="AB31" s="13">
        <f t="shared" si="11"/>
        <v>9315</v>
      </c>
      <c r="AC31" s="13">
        <f t="shared" si="11"/>
        <v>10044</v>
      </c>
      <c r="AD31" s="13">
        <f t="shared" si="11"/>
        <v>10287</v>
      </c>
      <c r="AE31" s="13">
        <f t="shared" si="11"/>
        <v>10044</v>
      </c>
      <c r="AF31" s="13">
        <f t="shared" si="11"/>
        <v>8910</v>
      </c>
    </row>
    <row r="32" spans="1:32"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s="16" customFormat="1" ht="12" customHeight="1" x14ac:dyDescent="0.2">
      <c r="A33" s="4">
        <v>1</v>
      </c>
      <c r="B33" s="13">
        <f t="shared" ref="B33" si="12">B12*0.9</f>
        <v>14094</v>
      </c>
      <c r="C33" s="13">
        <f t="shared" ref="C33:AF33" si="13">C12*0.9</f>
        <v>14094</v>
      </c>
      <c r="D33" s="13">
        <f t="shared" si="13"/>
        <v>14094</v>
      </c>
      <c r="E33" s="13">
        <f t="shared" si="13"/>
        <v>12312</v>
      </c>
      <c r="F33" s="13">
        <f t="shared" si="13"/>
        <v>13284</v>
      </c>
      <c r="G33" s="13">
        <f t="shared" si="13"/>
        <v>12879</v>
      </c>
      <c r="H33" s="13">
        <f t="shared" si="13"/>
        <v>12555</v>
      </c>
      <c r="I33" s="13">
        <f t="shared" si="13"/>
        <v>15309</v>
      </c>
      <c r="J33" s="13">
        <f t="shared" si="13"/>
        <v>15795</v>
      </c>
      <c r="K33" s="13">
        <f t="shared" si="13"/>
        <v>16848</v>
      </c>
      <c r="L33" s="13">
        <f t="shared" si="13"/>
        <v>14094</v>
      </c>
      <c r="M33" s="13">
        <f t="shared" si="13"/>
        <v>14904</v>
      </c>
      <c r="N33" s="13">
        <f t="shared" si="13"/>
        <v>15309</v>
      </c>
      <c r="O33" s="13">
        <f t="shared" si="13"/>
        <v>14904</v>
      </c>
      <c r="P33" s="13">
        <f t="shared" si="13"/>
        <v>15795</v>
      </c>
      <c r="Q33" s="13">
        <f t="shared" si="13"/>
        <v>15795</v>
      </c>
      <c r="R33" s="13">
        <f t="shared" si="13"/>
        <v>14904</v>
      </c>
      <c r="S33" s="13">
        <f t="shared" si="13"/>
        <v>15309</v>
      </c>
      <c r="T33" s="13">
        <f t="shared" si="13"/>
        <v>15309</v>
      </c>
      <c r="U33" s="13">
        <f t="shared" si="13"/>
        <v>15795</v>
      </c>
      <c r="V33" s="13">
        <f t="shared" si="13"/>
        <v>15795</v>
      </c>
      <c r="W33" s="13">
        <f t="shared" si="13"/>
        <v>16119</v>
      </c>
      <c r="X33" s="13">
        <f t="shared" si="13"/>
        <v>15795</v>
      </c>
      <c r="Y33" s="13">
        <f t="shared" si="13"/>
        <v>14094</v>
      </c>
      <c r="Z33" s="13">
        <f t="shared" si="13"/>
        <v>15309</v>
      </c>
      <c r="AA33" s="13">
        <f t="shared" si="13"/>
        <v>13689</v>
      </c>
      <c r="AB33" s="13">
        <f t="shared" si="13"/>
        <v>12150</v>
      </c>
      <c r="AC33" s="13">
        <f t="shared" si="13"/>
        <v>12879</v>
      </c>
      <c r="AD33" s="13">
        <f t="shared" si="13"/>
        <v>13122</v>
      </c>
      <c r="AE33" s="13">
        <f t="shared" si="13"/>
        <v>12879</v>
      </c>
      <c r="AF33" s="13">
        <f t="shared" si="13"/>
        <v>11745</v>
      </c>
    </row>
    <row r="34" spans="1:32" s="16" customFormat="1" ht="12" customHeight="1" x14ac:dyDescent="0.2">
      <c r="A34" s="4">
        <v>2</v>
      </c>
      <c r="B34" s="13">
        <f t="shared" ref="B34" si="14">B13*0.9</f>
        <v>15309</v>
      </c>
      <c r="C34" s="13">
        <f t="shared" ref="C34:AF34" si="15">C13*0.9</f>
        <v>15309</v>
      </c>
      <c r="D34" s="13">
        <f t="shared" si="15"/>
        <v>15309</v>
      </c>
      <c r="E34" s="13">
        <f t="shared" si="15"/>
        <v>13527</v>
      </c>
      <c r="F34" s="13">
        <f t="shared" si="15"/>
        <v>14499</v>
      </c>
      <c r="G34" s="13">
        <f t="shared" si="15"/>
        <v>14094</v>
      </c>
      <c r="H34" s="13">
        <f t="shared" si="15"/>
        <v>13770</v>
      </c>
      <c r="I34" s="13">
        <f t="shared" si="15"/>
        <v>16524</v>
      </c>
      <c r="J34" s="13">
        <f t="shared" si="15"/>
        <v>17010</v>
      </c>
      <c r="K34" s="13">
        <f t="shared" si="15"/>
        <v>18063</v>
      </c>
      <c r="L34" s="13">
        <f t="shared" si="15"/>
        <v>15309</v>
      </c>
      <c r="M34" s="13">
        <f t="shared" si="15"/>
        <v>16119</v>
      </c>
      <c r="N34" s="13">
        <f t="shared" si="15"/>
        <v>16524</v>
      </c>
      <c r="O34" s="13">
        <f t="shared" si="15"/>
        <v>16119</v>
      </c>
      <c r="P34" s="13">
        <f t="shared" si="15"/>
        <v>17010</v>
      </c>
      <c r="Q34" s="13">
        <f t="shared" si="15"/>
        <v>17010</v>
      </c>
      <c r="R34" s="13">
        <f t="shared" si="15"/>
        <v>16119</v>
      </c>
      <c r="S34" s="13">
        <f t="shared" si="15"/>
        <v>16524</v>
      </c>
      <c r="T34" s="13">
        <f t="shared" si="15"/>
        <v>16524</v>
      </c>
      <c r="U34" s="13">
        <f t="shared" si="15"/>
        <v>17010</v>
      </c>
      <c r="V34" s="13">
        <f t="shared" si="15"/>
        <v>17010</v>
      </c>
      <c r="W34" s="13">
        <f t="shared" si="15"/>
        <v>17334</v>
      </c>
      <c r="X34" s="13">
        <f t="shared" si="15"/>
        <v>17010</v>
      </c>
      <c r="Y34" s="13">
        <f t="shared" si="15"/>
        <v>15309</v>
      </c>
      <c r="Z34" s="13">
        <f t="shared" si="15"/>
        <v>16524</v>
      </c>
      <c r="AA34" s="13">
        <f t="shared" si="15"/>
        <v>14904</v>
      </c>
      <c r="AB34" s="13">
        <f t="shared" si="15"/>
        <v>13365</v>
      </c>
      <c r="AC34" s="13">
        <f t="shared" si="15"/>
        <v>14094</v>
      </c>
      <c r="AD34" s="13">
        <f t="shared" si="15"/>
        <v>14337</v>
      </c>
      <c r="AE34" s="13">
        <f t="shared" si="15"/>
        <v>14094</v>
      </c>
      <c r="AF34" s="13">
        <f t="shared" si="15"/>
        <v>12960</v>
      </c>
    </row>
    <row r="35" spans="1:32"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row>
    <row r="36" spans="1:32" s="16" customFormat="1" ht="12" customHeight="1" x14ac:dyDescent="0.2">
      <c r="A36" s="4">
        <v>1</v>
      </c>
      <c r="B36" s="13">
        <f t="shared" ref="B36" si="16">B15*0.9</f>
        <v>15714</v>
      </c>
      <c r="C36" s="13">
        <f t="shared" ref="C36:AF36" si="17">C15*0.9</f>
        <v>15714</v>
      </c>
      <c r="D36" s="13">
        <f t="shared" si="17"/>
        <v>15714</v>
      </c>
      <c r="E36" s="13">
        <f t="shared" si="17"/>
        <v>13932</v>
      </c>
      <c r="F36" s="13">
        <f t="shared" si="17"/>
        <v>14904</v>
      </c>
      <c r="G36" s="13">
        <f t="shared" si="17"/>
        <v>14499</v>
      </c>
      <c r="H36" s="13">
        <f t="shared" si="17"/>
        <v>14175</v>
      </c>
      <c r="I36" s="13">
        <f t="shared" si="17"/>
        <v>16929</v>
      </c>
      <c r="J36" s="13">
        <f t="shared" si="17"/>
        <v>17415</v>
      </c>
      <c r="K36" s="13">
        <f t="shared" si="17"/>
        <v>18468</v>
      </c>
      <c r="L36" s="13">
        <f t="shared" si="17"/>
        <v>15714</v>
      </c>
      <c r="M36" s="13">
        <f t="shared" si="17"/>
        <v>16524</v>
      </c>
      <c r="N36" s="13">
        <f t="shared" si="17"/>
        <v>16929</v>
      </c>
      <c r="O36" s="13">
        <f t="shared" si="17"/>
        <v>16524</v>
      </c>
      <c r="P36" s="13">
        <f t="shared" si="17"/>
        <v>17415</v>
      </c>
      <c r="Q36" s="13">
        <f t="shared" si="17"/>
        <v>17415</v>
      </c>
      <c r="R36" s="13">
        <f t="shared" si="17"/>
        <v>16524</v>
      </c>
      <c r="S36" s="13">
        <f t="shared" si="17"/>
        <v>16929</v>
      </c>
      <c r="T36" s="13">
        <f t="shared" si="17"/>
        <v>16929</v>
      </c>
      <c r="U36" s="13">
        <f t="shared" si="17"/>
        <v>17415</v>
      </c>
      <c r="V36" s="13">
        <f t="shared" si="17"/>
        <v>17415</v>
      </c>
      <c r="W36" s="13">
        <f t="shared" si="17"/>
        <v>17739</v>
      </c>
      <c r="X36" s="13">
        <f t="shared" si="17"/>
        <v>17415</v>
      </c>
      <c r="Y36" s="13">
        <f t="shared" si="17"/>
        <v>15714</v>
      </c>
      <c r="Z36" s="13">
        <f t="shared" si="17"/>
        <v>16929</v>
      </c>
      <c r="AA36" s="13">
        <f t="shared" si="17"/>
        <v>15309</v>
      </c>
      <c r="AB36" s="13">
        <f t="shared" si="17"/>
        <v>13770</v>
      </c>
      <c r="AC36" s="13">
        <f t="shared" si="17"/>
        <v>14499</v>
      </c>
      <c r="AD36" s="13">
        <f t="shared" si="17"/>
        <v>14742</v>
      </c>
      <c r="AE36" s="13">
        <f t="shared" si="17"/>
        <v>14499</v>
      </c>
      <c r="AF36" s="13">
        <f t="shared" si="17"/>
        <v>13365</v>
      </c>
    </row>
    <row r="37" spans="1:32" s="16" customFormat="1" ht="12" customHeight="1" x14ac:dyDescent="0.2">
      <c r="A37" s="278">
        <v>2</v>
      </c>
      <c r="B37" s="13">
        <f t="shared" ref="B37" si="18">B16*0.9</f>
        <v>16929</v>
      </c>
      <c r="C37" s="13">
        <f t="shared" ref="C37:AF37" si="19">C16*0.9</f>
        <v>16929</v>
      </c>
      <c r="D37" s="13">
        <f t="shared" si="19"/>
        <v>16929</v>
      </c>
      <c r="E37" s="13">
        <f t="shared" si="19"/>
        <v>15147</v>
      </c>
      <c r="F37" s="13">
        <f t="shared" si="19"/>
        <v>16119</v>
      </c>
      <c r="G37" s="13">
        <f t="shared" si="19"/>
        <v>15714</v>
      </c>
      <c r="H37" s="13">
        <f t="shared" si="19"/>
        <v>15390</v>
      </c>
      <c r="I37" s="13">
        <f t="shared" si="19"/>
        <v>18144</v>
      </c>
      <c r="J37" s="13">
        <f t="shared" si="19"/>
        <v>18630</v>
      </c>
      <c r="K37" s="13">
        <f t="shared" si="19"/>
        <v>19683</v>
      </c>
      <c r="L37" s="13">
        <f t="shared" si="19"/>
        <v>16929</v>
      </c>
      <c r="M37" s="13">
        <f t="shared" si="19"/>
        <v>17739</v>
      </c>
      <c r="N37" s="13">
        <f t="shared" si="19"/>
        <v>18144</v>
      </c>
      <c r="O37" s="13">
        <f t="shared" si="19"/>
        <v>17739</v>
      </c>
      <c r="P37" s="13">
        <f t="shared" si="19"/>
        <v>18630</v>
      </c>
      <c r="Q37" s="13">
        <f t="shared" si="19"/>
        <v>18630</v>
      </c>
      <c r="R37" s="13">
        <f t="shared" si="19"/>
        <v>17739</v>
      </c>
      <c r="S37" s="13">
        <f t="shared" si="19"/>
        <v>18144</v>
      </c>
      <c r="T37" s="13">
        <f t="shared" si="19"/>
        <v>18144</v>
      </c>
      <c r="U37" s="13">
        <f t="shared" si="19"/>
        <v>18630</v>
      </c>
      <c r="V37" s="13">
        <f t="shared" si="19"/>
        <v>18630</v>
      </c>
      <c r="W37" s="13">
        <f t="shared" si="19"/>
        <v>18954</v>
      </c>
      <c r="X37" s="13">
        <f t="shared" si="19"/>
        <v>18630</v>
      </c>
      <c r="Y37" s="13">
        <f t="shared" si="19"/>
        <v>16929</v>
      </c>
      <c r="Z37" s="13">
        <f t="shared" si="19"/>
        <v>18144</v>
      </c>
      <c r="AA37" s="13">
        <f t="shared" si="19"/>
        <v>16524</v>
      </c>
      <c r="AB37" s="13">
        <f t="shared" si="19"/>
        <v>14985</v>
      </c>
      <c r="AC37" s="13">
        <f t="shared" si="19"/>
        <v>15714</v>
      </c>
      <c r="AD37" s="13">
        <f t="shared" si="19"/>
        <v>15957</v>
      </c>
      <c r="AE37" s="13">
        <f t="shared" si="19"/>
        <v>15714</v>
      </c>
      <c r="AF37" s="13">
        <f t="shared" si="19"/>
        <v>14580</v>
      </c>
    </row>
    <row r="38" spans="1:32"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spans="1:32" s="16" customFormat="1" ht="12" customHeight="1" x14ac:dyDescent="0.2">
      <c r="A39" s="4">
        <v>1</v>
      </c>
      <c r="B39" s="13">
        <f t="shared" ref="B39" si="20">B18*0.9</f>
        <v>22599</v>
      </c>
      <c r="C39" s="13">
        <f t="shared" ref="C39:AF39" si="21">C18*0.9</f>
        <v>22599</v>
      </c>
      <c r="D39" s="13">
        <f t="shared" si="21"/>
        <v>22599</v>
      </c>
      <c r="E39" s="13">
        <f t="shared" si="21"/>
        <v>20817</v>
      </c>
      <c r="F39" s="13">
        <f t="shared" si="21"/>
        <v>21789</v>
      </c>
      <c r="G39" s="13">
        <f t="shared" si="21"/>
        <v>21384</v>
      </c>
      <c r="H39" s="13">
        <f t="shared" si="21"/>
        <v>21060</v>
      </c>
      <c r="I39" s="13">
        <f t="shared" si="21"/>
        <v>23814</v>
      </c>
      <c r="J39" s="13">
        <f t="shared" si="21"/>
        <v>24300</v>
      </c>
      <c r="K39" s="13">
        <f t="shared" si="21"/>
        <v>25353</v>
      </c>
      <c r="L39" s="13">
        <f t="shared" si="21"/>
        <v>22599</v>
      </c>
      <c r="M39" s="13">
        <f t="shared" si="21"/>
        <v>23409</v>
      </c>
      <c r="N39" s="13">
        <f t="shared" si="21"/>
        <v>23814</v>
      </c>
      <c r="O39" s="13">
        <f t="shared" si="21"/>
        <v>23409</v>
      </c>
      <c r="P39" s="13">
        <f t="shared" si="21"/>
        <v>24300</v>
      </c>
      <c r="Q39" s="13">
        <f t="shared" si="21"/>
        <v>24300</v>
      </c>
      <c r="R39" s="13">
        <f t="shared" si="21"/>
        <v>23409</v>
      </c>
      <c r="S39" s="13">
        <f t="shared" si="21"/>
        <v>23814</v>
      </c>
      <c r="T39" s="13">
        <f t="shared" si="21"/>
        <v>23814</v>
      </c>
      <c r="U39" s="13">
        <f t="shared" si="21"/>
        <v>24300</v>
      </c>
      <c r="V39" s="13">
        <f t="shared" si="21"/>
        <v>24300</v>
      </c>
      <c r="W39" s="13">
        <f t="shared" si="21"/>
        <v>24624</v>
      </c>
      <c r="X39" s="13">
        <f t="shared" si="21"/>
        <v>24300</v>
      </c>
      <c r="Y39" s="13">
        <f t="shared" si="21"/>
        <v>22599</v>
      </c>
      <c r="Z39" s="13">
        <f t="shared" si="21"/>
        <v>23814</v>
      </c>
      <c r="AA39" s="13">
        <f t="shared" si="21"/>
        <v>22194</v>
      </c>
      <c r="AB39" s="13">
        <f t="shared" si="21"/>
        <v>19035</v>
      </c>
      <c r="AC39" s="13">
        <f t="shared" si="21"/>
        <v>19764</v>
      </c>
      <c r="AD39" s="13">
        <f t="shared" si="21"/>
        <v>20007</v>
      </c>
      <c r="AE39" s="13">
        <f t="shared" si="21"/>
        <v>19764</v>
      </c>
      <c r="AF39" s="13">
        <f t="shared" si="21"/>
        <v>18630</v>
      </c>
    </row>
    <row r="40" spans="1:32" s="16" customFormat="1" ht="12" customHeight="1" x14ac:dyDescent="0.2">
      <c r="A40" s="278">
        <v>2</v>
      </c>
      <c r="B40" s="13">
        <f t="shared" ref="B40" si="22">B19*0.9</f>
        <v>22599</v>
      </c>
      <c r="C40" s="13">
        <f t="shared" ref="C40:AF40" si="23">C19*0.9</f>
        <v>22599</v>
      </c>
      <c r="D40" s="13">
        <f t="shared" si="23"/>
        <v>22599</v>
      </c>
      <c r="E40" s="13">
        <f t="shared" si="23"/>
        <v>20817</v>
      </c>
      <c r="F40" s="13">
        <f t="shared" si="23"/>
        <v>21789</v>
      </c>
      <c r="G40" s="13">
        <f t="shared" si="23"/>
        <v>21384</v>
      </c>
      <c r="H40" s="13">
        <f t="shared" si="23"/>
        <v>21060</v>
      </c>
      <c r="I40" s="13">
        <f t="shared" si="23"/>
        <v>23814</v>
      </c>
      <c r="J40" s="13">
        <f t="shared" si="23"/>
        <v>24300</v>
      </c>
      <c r="K40" s="13">
        <f t="shared" si="23"/>
        <v>25353</v>
      </c>
      <c r="L40" s="13">
        <f t="shared" si="23"/>
        <v>22599</v>
      </c>
      <c r="M40" s="13">
        <f t="shared" si="23"/>
        <v>23409</v>
      </c>
      <c r="N40" s="13">
        <f t="shared" si="23"/>
        <v>23814</v>
      </c>
      <c r="O40" s="13">
        <f t="shared" si="23"/>
        <v>23409</v>
      </c>
      <c r="P40" s="13">
        <f t="shared" si="23"/>
        <v>24300</v>
      </c>
      <c r="Q40" s="13">
        <f t="shared" si="23"/>
        <v>24300</v>
      </c>
      <c r="R40" s="13">
        <f t="shared" si="23"/>
        <v>23409</v>
      </c>
      <c r="S40" s="13">
        <f t="shared" si="23"/>
        <v>23814</v>
      </c>
      <c r="T40" s="13">
        <f t="shared" si="23"/>
        <v>23814</v>
      </c>
      <c r="U40" s="13">
        <f t="shared" si="23"/>
        <v>24300</v>
      </c>
      <c r="V40" s="13">
        <f t="shared" si="23"/>
        <v>24300</v>
      </c>
      <c r="W40" s="13">
        <f t="shared" si="23"/>
        <v>24624</v>
      </c>
      <c r="X40" s="13">
        <f t="shared" si="23"/>
        <v>24300</v>
      </c>
      <c r="Y40" s="13">
        <f t="shared" si="23"/>
        <v>22599</v>
      </c>
      <c r="Z40" s="13">
        <f t="shared" si="23"/>
        <v>23814</v>
      </c>
      <c r="AA40" s="13">
        <f t="shared" si="23"/>
        <v>22194</v>
      </c>
      <c r="AB40" s="13">
        <f t="shared" si="23"/>
        <v>19035</v>
      </c>
      <c r="AC40" s="13">
        <f t="shared" si="23"/>
        <v>19764</v>
      </c>
      <c r="AD40" s="13">
        <f t="shared" si="23"/>
        <v>20007</v>
      </c>
      <c r="AE40" s="13">
        <f t="shared" si="23"/>
        <v>19764</v>
      </c>
      <c r="AF40" s="13">
        <f t="shared" si="23"/>
        <v>18630</v>
      </c>
    </row>
    <row r="41" spans="1:32" s="16" customFormat="1" ht="12" customHeight="1" x14ac:dyDescent="0.2">
      <c r="A41" s="278">
        <v>3</v>
      </c>
      <c r="B41" s="13">
        <f t="shared" ref="B41" si="24">B20*0.9</f>
        <v>22599</v>
      </c>
      <c r="C41" s="13">
        <f t="shared" ref="C41:AF41" si="25">C20*0.9</f>
        <v>22599</v>
      </c>
      <c r="D41" s="13">
        <f t="shared" si="25"/>
        <v>22599</v>
      </c>
      <c r="E41" s="13">
        <f t="shared" si="25"/>
        <v>20817</v>
      </c>
      <c r="F41" s="13">
        <f t="shared" si="25"/>
        <v>21789</v>
      </c>
      <c r="G41" s="13">
        <f t="shared" si="25"/>
        <v>21384</v>
      </c>
      <c r="H41" s="13">
        <f t="shared" si="25"/>
        <v>21060</v>
      </c>
      <c r="I41" s="13">
        <f t="shared" si="25"/>
        <v>23814</v>
      </c>
      <c r="J41" s="13">
        <f t="shared" si="25"/>
        <v>24300</v>
      </c>
      <c r="K41" s="13">
        <f t="shared" si="25"/>
        <v>25353</v>
      </c>
      <c r="L41" s="13">
        <f t="shared" si="25"/>
        <v>22599</v>
      </c>
      <c r="M41" s="13">
        <f t="shared" si="25"/>
        <v>23409</v>
      </c>
      <c r="N41" s="13">
        <f t="shared" si="25"/>
        <v>23814</v>
      </c>
      <c r="O41" s="13">
        <f t="shared" si="25"/>
        <v>23409</v>
      </c>
      <c r="P41" s="13">
        <f t="shared" si="25"/>
        <v>24300</v>
      </c>
      <c r="Q41" s="13">
        <f t="shared" si="25"/>
        <v>24300</v>
      </c>
      <c r="R41" s="13">
        <f t="shared" si="25"/>
        <v>23409</v>
      </c>
      <c r="S41" s="13">
        <f t="shared" si="25"/>
        <v>23814</v>
      </c>
      <c r="T41" s="13">
        <f t="shared" si="25"/>
        <v>23814</v>
      </c>
      <c r="U41" s="13">
        <f t="shared" si="25"/>
        <v>24300</v>
      </c>
      <c r="V41" s="13">
        <f t="shared" si="25"/>
        <v>24300</v>
      </c>
      <c r="W41" s="13">
        <f t="shared" si="25"/>
        <v>24624</v>
      </c>
      <c r="X41" s="13">
        <f t="shared" si="25"/>
        <v>24300</v>
      </c>
      <c r="Y41" s="13">
        <f t="shared" si="25"/>
        <v>22599</v>
      </c>
      <c r="Z41" s="13">
        <f t="shared" si="25"/>
        <v>23814</v>
      </c>
      <c r="AA41" s="13">
        <f t="shared" si="25"/>
        <v>22194</v>
      </c>
      <c r="AB41" s="13">
        <f t="shared" si="25"/>
        <v>19035</v>
      </c>
      <c r="AC41" s="13">
        <f t="shared" si="25"/>
        <v>19764</v>
      </c>
      <c r="AD41" s="13">
        <f t="shared" si="25"/>
        <v>20007</v>
      </c>
      <c r="AE41" s="13">
        <f t="shared" si="25"/>
        <v>19764</v>
      </c>
      <c r="AF41" s="13">
        <f t="shared" si="25"/>
        <v>18630</v>
      </c>
    </row>
    <row r="42" spans="1:32" s="16" customFormat="1" ht="12" customHeight="1" x14ac:dyDescent="0.2">
      <c r="A42" s="278">
        <v>4</v>
      </c>
      <c r="B42" s="13">
        <f t="shared" ref="B42" si="26">B21*0.9</f>
        <v>22599</v>
      </c>
      <c r="C42" s="13">
        <f t="shared" ref="C42:AF42" si="27">C21*0.9</f>
        <v>22599</v>
      </c>
      <c r="D42" s="13">
        <f t="shared" si="27"/>
        <v>22599</v>
      </c>
      <c r="E42" s="13">
        <f t="shared" si="27"/>
        <v>20817</v>
      </c>
      <c r="F42" s="13">
        <f t="shared" si="27"/>
        <v>21789</v>
      </c>
      <c r="G42" s="13">
        <f t="shared" si="27"/>
        <v>21384</v>
      </c>
      <c r="H42" s="13">
        <f t="shared" si="27"/>
        <v>21060</v>
      </c>
      <c r="I42" s="13">
        <f t="shared" si="27"/>
        <v>23814</v>
      </c>
      <c r="J42" s="13">
        <f t="shared" si="27"/>
        <v>24300</v>
      </c>
      <c r="K42" s="13">
        <f t="shared" si="27"/>
        <v>25353</v>
      </c>
      <c r="L42" s="13">
        <f t="shared" si="27"/>
        <v>22599</v>
      </c>
      <c r="M42" s="13">
        <f t="shared" si="27"/>
        <v>23409</v>
      </c>
      <c r="N42" s="13">
        <f t="shared" si="27"/>
        <v>23814</v>
      </c>
      <c r="O42" s="13">
        <f t="shared" si="27"/>
        <v>23409</v>
      </c>
      <c r="P42" s="13">
        <f t="shared" si="27"/>
        <v>24300</v>
      </c>
      <c r="Q42" s="13">
        <f t="shared" si="27"/>
        <v>24300</v>
      </c>
      <c r="R42" s="13">
        <f t="shared" si="27"/>
        <v>23409</v>
      </c>
      <c r="S42" s="13">
        <f t="shared" si="27"/>
        <v>23814</v>
      </c>
      <c r="T42" s="13">
        <f t="shared" si="27"/>
        <v>23814</v>
      </c>
      <c r="U42" s="13">
        <f t="shared" si="27"/>
        <v>24300</v>
      </c>
      <c r="V42" s="13">
        <f t="shared" si="27"/>
        <v>24300</v>
      </c>
      <c r="W42" s="13">
        <f t="shared" si="27"/>
        <v>24624</v>
      </c>
      <c r="X42" s="13">
        <f t="shared" si="27"/>
        <v>24300</v>
      </c>
      <c r="Y42" s="13">
        <f t="shared" si="27"/>
        <v>22599</v>
      </c>
      <c r="Z42" s="13">
        <f t="shared" si="27"/>
        <v>23814</v>
      </c>
      <c r="AA42" s="13">
        <f t="shared" si="27"/>
        <v>22194</v>
      </c>
      <c r="AB42" s="13">
        <f t="shared" si="27"/>
        <v>19035</v>
      </c>
      <c r="AC42" s="13">
        <f t="shared" si="27"/>
        <v>19764</v>
      </c>
      <c r="AD42" s="13">
        <f t="shared" si="27"/>
        <v>20007</v>
      </c>
      <c r="AE42" s="13">
        <f t="shared" si="27"/>
        <v>19764</v>
      </c>
      <c r="AF42" s="13">
        <f t="shared" si="27"/>
        <v>18630</v>
      </c>
    </row>
    <row r="43" spans="1:32" s="16" customFormat="1" ht="165" x14ac:dyDescent="0.2">
      <c r="A43" s="323" t="s">
        <v>441</v>
      </c>
    </row>
    <row r="44" spans="1:32" s="16" customFormat="1" ht="12" customHeight="1" x14ac:dyDescent="0.2">
      <c r="A44" s="224" t="s">
        <v>73</v>
      </c>
    </row>
    <row r="45" spans="1:32" s="14" customFormat="1" ht="12" x14ac:dyDescent="0.2">
      <c r="A45" s="221" t="s">
        <v>442</v>
      </c>
    </row>
    <row r="46" spans="1:32" s="14" customFormat="1" ht="12" x14ac:dyDescent="0.2">
      <c r="A46" s="221" t="s">
        <v>443</v>
      </c>
    </row>
    <row r="47" spans="1:32" s="14" customFormat="1" ht="12.75" customHeight="1" x14ac:dyDescent="0.2">
      <c r="A47" s="155"/>
    </row>
    <row r="48" spans="1:3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444</v>
      </c>
    </row>
    <row r="55" spans="1:1" s="8" customFormat="1" ht="42" x14ac:dyDescent="0.25">
      <c r="A55" s="225" t="s">
        <v>419</v>
      </c>
    </row>
    <row r="56" spans="1:1" s="8" customFormat="1" ht="42" x14ac:dyDescent="0.25">
      <c r="A56" s="270" t="s">
        <v>415</v>
      </c>
    </row>
    <row r="57" spans="1:1" s="8" customFormat="1" ht="31.5" x14ac:dyDescent="0.25">
      <c r="A57" s="270" t="s">
        <v>416</v>
      </c>
    </row>
    <row r="58" spans="1:1" s="8" customFormat="1" ht="31.5" x14ac:dyDescent="0.25">
      <c r="A58" s="270" t="s">
        <v>445</v>
      </c>
    </row>
    <row r="59" spans="1:1" s="8" customFormat="1" ht="63" x14ac:dyDescent="0.25">
      <c r="A59" s="270" t="s">
        <v>446</v>
      </c>
    </row>
    <row r="60" spans="1:1" s="8" customFormat="1" ht="42" x14ac:dyDescent="0.25">
      <c r="A60" s="225" t="s">
        <v>447</v>
      </c>
    </row>
    <row r="61" spans="1:1" s="8" customFormat="1" ht="31.5" x14ac:dyDescent="0.25">
      <c r="A61" s="270" t="s">
        <v>448</v>
      </c>
    </row>
    <row r="62" spans="1:1" s="8" customFormat="1" ht="21" x14ac:dyDescent="0.25">
      <c r="A62" s="270" t="s">
        <v>449</v>
      </c>
    </row>
    <row r="63" spans="1:1" s="8" customFormat="1" ht="42" x14ac:dyDescent="0.25">
      <c r="A63" s="186" t="s">
        <v>196</v>
      </c>
    </row>
    <row r="64" spans="1:1" s="8" customFormat="1" ht="63" x14ac:dyDescent="0.25">
      <c r="A64" s="302" t="s">
        <v>417</v>
      </c>
    </row>
    <row r="65" spans="1:1" s="8" customFormat="1" ht="21" x14ac:dyDescent="0.25">
      <c r="A65" s="216"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324"/>
    </row>
    <row r="73" spans="1:1" x14ac:dyDescent="0.25">
      <c r="A73" s="324"/>
    </row>
    <row r="74" spans="1:1" x14ac:dyDescent="0.25">
      <c r="A74" s="8"/>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301</v>
      </c>
    </row>
    <row r="2" spans="1:3" x14ac:dyDescent="0.25">
      <c r="A2" s="175" t="s">
        <v>198</v>
      </c>
    </row>
    <row r="3" spans="1:3" x14ac:dyDescent="0.25">
      <c r="A3" s="176"/>
    </row>
    <row r="4" spans="1:3" x14ac:dyDescent="0.25">
      <c r="A4" s="153" t="s">
        <v>169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326</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327</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84" x14ac:dyDescent="0.25">
      <c r="A19" s="233" t="s">
        <v>332</v>
      </c>
    </row>
    <row r="20" spans="1:1" ht="15.75" thickBot="1" x14ac:dyDescent="0.3">
      <c r="A20" s="60"/>
    </row>
    <row r="21" spans="1:1" ht="15.75" thickBot="1" x14ac:dyDescent="0.3">
      <c r="A21" s="217" t="s">
        <v>261</v>
      </c>
    </row>
    <row r="22" spans="1:1" ht="15.75" thickBot="1" x14ac:dyDescent="0.3">
      <c r="A22" s="256" t="s">
        <v>333</v>
      </c>
    </row>
    <row r="23" spans="1:1" ht="24.75" x14ac:dyDescent="0.25">
      <c r="A23" s="257" t="s">
        <v>334</v>
      </c>
    </row>
    <row r="24" spans="1:1" ht="15.75" thickBot="1" x14ac:dyDescent="0.3">
      <c r="A24" s="258"/>
    </row>
    <row r="25" spans="1:1" ht="15.75" thickBot="1" x14ac:dyDescent="0.3">
      <c r="A25" s="217" t="s">
        <v>72</v>
      </c>
    </row>
    <row r="26" spans="1:1" ht="84" x14ac:dyDescent="0.25">
      <c r="A26" s="194" t="s">
        <v>247</v>
      </c>
    </row>
    <row r="27" spans="1:1" x14ac:dyDescent="0.25">
      <c r="A27" s="5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307</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5" t="s">
        <v>326</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5" t="s">
        <v>327</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204" t="s">
        <v>64</v>
      </c>
    </row>
    <row r="22" spans="1:6" ht="14.65" customHeight="1" x14ac:dyDescent="0.25">
      <c r="A22" s="326" t="s">
        <v>330</v>
      </c>
    </row>
    <row r="23" spans="1:6" ht="16.5" customHeight="1" x14ac:dyDescent="0.25">
      <c r="A23" s="327"/>
    </row>
    <row r="24" spans="1:6" x14ac:dyDescent="0.25">
      <c r="A24" s="327"/>
    </row>
    <row r="25" spans="1:6" ht="63.4" customHeight="1" x14ac:dyDescent="0.25">
      <c r="A25" s="328"/>
    </row>
    <row r="26" spans="1:6" ht="26.25" customHeight="1" x14ac:dyDescent="0.25">
      <c r="A26" s="221" t="s">
        <v>85</v>
      </c>
    </row>
    <row r="27" spans="1:6" ht="60.75" x14ac:dyDescent="0.25">
      <c r="A27" s="254" t="s">
        <v>317</v>
      </c>
    </row>
    <row r="28" spans="1:6" x14ac:dyDescent="0.25">
      <c r="A28" s="15"/>
    </row>
    <row r="29" spans="1:6" x14ac:dyDescent="0.25">
      <c r="A29" s="236" t="s">
        <v>73</v>
      </c>
    </row>
    <row r="30" spans="1:6" x14ac:dyDescent="0.25">
      <c r="A30" s="237" t="s">
        <v>309</v>
      </c>
    </row>
    <row r="31" spans="1:6" x14ac:dyDescent="0.25">
      <c r="A31" s="237" t="s">
        <v>328</v>
      </c>
    </row>
    <row r="32" spans="1:6" ht="24.75" thickBot="1" x14ac:dyDescent="0.3">
      <c r="A32" s="248" t="s">
        <v>313</v>
      </c>
    </row>
    <row r="33" spans="1:1" x14ac:dyDescent="0.25">
      <c r="A33" s="354" t="s">
        <v>335</v>
      </c>
    </row>
    <row r="34" spans="1:1" ht="135" customHeight="1" thickBot="1" x14ac:dyDescent="0.3">
      <c r="A34" s="355"/>
    </row>
    <row r="35" spans="1:1" ht="15.75" thickBot="1" x14ac:dyDescent="0.3">
      <c r="A35" s="255"/>
    </row>
    <row r="36" spans="1:1" ht="24" x14ac:dyDescent="0.25">
      <c r="A36" s="245" t="s">
        <v>87</v>
      </c>
    </row>
    <row r="37" spans="1:1" ht="24" x14ac:dyDescent="0.25">
      <c r="A37" s="246" t="s">
        <v>310</v>
      </c>
    </row>
    <row r="38" spans="1:1" ht="24" x14ac:dyDescent="0.25">
      <c r="A38" s="246" t="s">
        <v>311</v>
      </c>
    </row>
    <row r="39" spans="1:1" ht="24.75" thickBot="1" x14ac:dyDescent="0.3">
      <c r="A39" s="247" t="s">
        <v>312</v>
      </c>
    </row>
    <row r="40" spans="1:1" ht="15.75" thickBot="1" x14ac:dyDescent="0.3">
      <c r="A40" s="193" t="s">
        <v>72</v>
      </c>
    </row>
    <row r="41" spans="1:1" ht="72" x14ac:dyDescent="0.25">
      <c r="A41" s="194" t="s">
        <v>247</v>
      </c>
    </row>
    <row r="42" spans="1:1" x14ac:dyDescent="0.25">
      <c r="A42" s="194"/>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326</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327</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220</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307</v>
      </c>
      <c r="B27" s="180"/>
      <c r="C27" s="180"/>
      <c r="D27" s="180"/>
      <c r="E27" s="180"/>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5" t="s">
        <v>326</v>
      </c>
      <c r="B30" s="180"/>
      <c r="C30" s="180"/>
      <c r="D30" s="180"/>
      <c r="E30" s="180"/>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5" t="s">
        <v>327</v>
      </c>
      <c r="B33" s="180"/>
      <c r="C33" s="180"/>
      <c r="D33" s="180"/>
      <c r="E33" s="180"/>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53"/>
      <c r="B35" s="167"/>
      <c r="C35" s="167"/>
      <c r="D35" s="167"/>
      <c r="E35" s="167"/>
      <c r="F35" s="167"/>
    </row>
    <row r="36" spans="1:6" x14ac:dyDescent="0.25">
      <c r="A36" s="204" t="s">
        <v>64</v>
      </c>
    </row>
    <row r="37" spans="1:6" ht="14.65" customHeight="1" x14ac:dyDescent="0.25">
      <c r="A37" s="326" t="s">
        <v>330</v>
      </c>
    </row>
    <row r="38" spans="1:6" ht="16.5" customHeight="1" x14ac:dyDescent="0.25">
      <c r="A38" s="327"/>
    </row>
    <row r="39" spans="1:6" x14ac:dyDescent="0.25">
      <c r="A39" s="327"/>
    </row>
    <row r="40" spans="1:6" ht="63.4" customHeight="1" x14ac:dyDescent="0.25">
      <c r="A40" s="328"/>
    </row>
    <row r="41" spans="1:6" ht="26.25" customHeight="1" x14ac:dyDescent="0.25">
      <c r="A41" s="221" t="s">
        <v>85</v>
      </c>
    </row>
    <row r="42" spans="1:6" ht="60.75" x14ac:dyDescent="0.25">
      <c r="A42" s="254" t="s">
        <v>317</v>
      </c>
    </row>
    <row r="43" spans="1:6" x14ac:dyDescent="0.25">
      <c r="A43" s="15"/>
    </row>
    <row r="44" spans="1:6" x14ac:dyDescent="0.25">
      <c r="A44" s="236" t="s">
        <v>73</v>
      </c>
    </row>
    <row r="45" spans="1:6" x14ac:dyDescent="0.25">
      <c r="A45" s="237" t="s">
        <v>309</v>
      </c>
    </row>
    <row r="46" spans="1:6" x14ac:dyDescent="0.25">
      <c r="A46" s="237" t="s">
        <v>328</v>
      </c>
    </row>
    <row r="47" spans="1:6" ht="24.75" thickBot="1" x14ac:dyDescent="0.3">
      <c r="A47" s="248" t="s">
        <v>313</v>
      </c>
    </row>
    <row r="48" spans="1:6" x14ac:dyDescent="0.25">
      <c r="A48" s="354" t="s">
        <v>335</v>
      </c>
    </row>
    <row r="49" spans="1:1" ht="135" customHeight="1" thickBot="1" x14ac:dyDescent="0.3">
      <c r="A49" s="355"/>
    </row>
    <row r="50" spans="1:1" ht="15.75" thickBot="1" x14ac:dyDescent="0.3">
      <c r="A50" s="255"/>
    </row>
    <row r="51" spans="1:1" ht="24" x14ac:dyDescent="0.25">
      <c r="A51" s="245" t="s">
        <v>87</v>
      </c>
    </row>
    <row r="52" spans="1:1" ht="24" x14ac:dyDescent="0.25">
      <c r="A52" s="246" t="s">
        <v>310</v>
      </c>
    </row>
    <row r="53" spans="1:1" ht="24" x14ac:dyDescent="0.25">
      <c r="A53" s="246" t="s">
        <v>311</v>
      </c>
    </row>
    <row r="54" spans="1:1" ht="24.75" thickBot="1" x14ac:dyDescent="0.3">
      <c r="A54" s="247" t="s">
        <v>312</v>
      </c>
    </row>
    <row r="55" spans="1:1" ht="15.75" thickBot="1" x14ac:dyDescent="0.3">
      <c r="A55" s="193" t="s">
        <v>72</v>
      </c>
    </row>
    <row r="56" spans="1:1" ht="72" x14ac:dyDescent="0.25">
      <c r="A56" s="194" t="s">
        <v>247</v>
      </c>
    </row>
    <row r="57" spans="1:1" x14ac:dyDescent="0.25">
      <c r="A57" s="194"/>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33" t="s">
        <v>331</v>
      </c>
    </row>
    <row r="19" spans="1:1" s="8" customFormat="1" ht="36" x14ac:dyDescent="0.25">
      <c r="A19" s="156" t="s">
        <v>347</v>
      </c>
    </row>
    <row r="20" spans="1:1" ht="165" x14ac:dyDescent="0.25">
      <c r="A20" s="261" t="s">
        <v>336</v>
      </c>
    </row>
    <row r="21" spans="1:1" ht="15.75" thickBot="1" x14ac:dyDescent="0.3">
      <c r="A21" s="211" t="s">
        <v>73</v>
      </c>
    </row>
    <row r="22" spans="1:1" ht="15.75" thickBot="1" x14ac:dyDescent="0.3">
      <c r="A22" s="212" t="s">
        <v>363</v>
      </c>
    </row>
    <row r="23" spans="1:1" ht="24.75" x14ac:dyDescent="0.25">
      <c r="A23" s="213" t="s">
        <v>364</v>
      </c>
    </row>
    <row r="25" spans="1:1" ht="38.25" x14ac:dyDescent="0.25">
      <c r="A25" s="215" t="s">
        <v>263</v>
      </c>
    </row>
    <row r="26" spans="1:1" ht="42" x14ac:dyDescent="0.25">
      <c r="A26" s="206" t="s">
        <v>337</v>
      </c>
    </row>
    <row r="27" spans="1:1" ht="52.5" x14ac:dyDescent="0.25">
      <c r="A27" s="206" t="s">
        <v>338</v>
      </c>
    </row>
    <row r="28" spans="1:1" ht="31.5" x14ac:dyDescent="0.25">
      <c r="A28" s="206" t="s">
        <v>339</v>
      </c>
    </row>
    <row r="29" spans="1:1" ht="31.5" x14ac:dyDescent="0.25">
      <c r="A29" s="206" t="s">
        <v>340</v>
      </c>
    </row>
    <row r="30" spans="1:1" ht="31.5" x14ac:dyDescent="0.25">
      <c r="A30" s="206" t="s">
        <v>341</v>
      </c>
    </row>
    <row r="31" spans="1:1" ht="42" x14ac:dyDescent="0.25">
      <c r="A31" s="206" t="s">
        <v>342</v>
      </c>
    </row>
    <row r="32" spans="1:1" ht="31.5" x14ac:dyDescent="0.25">
      <c r="A32" s="206" t="s">
        <v>343</v>
      </c>
    </row>
    <row r="33" spans="1:1" ht="42" x14ac:dyDescent="0.25">
      <c r="A33" s="206" t="s">
        <v>344</v>
      </c>
    </row>
    <row r="34" spans="1:1" ht="31.5" x14ac:dyDescent="0.25">
      <c r="A34" s="206" t="s">
        <v>345</v>
      </c>
    </row>
    <row r="35" spans="1:1" ht="21" x14ac:dyDescent="0.25">
      <c r="A35" s="206" t="s">
        <v>346</v>
      </c>
    </row>
    <row r="36" spans="1:1" x14ac:dyDescent="0.25">
      <c r="A36" s="168"/>
    </row>
    <row r="37" spans="1:1" ht="52.5" x14ac:dyDescent="0.25">
      <c r="A37" s="186" t="s">
        <v>196</v>
      </c>
    </row>
    <row r="38" spans="1:1" ht="21" x14ac:dyDescent="0.25">
      <c r="A38" s="216"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33" t="s">
        <v>331</v>
      </c>
    </row>
    <row r="34" spans="1:1" s="8" customFormat="1" ht="36" x14ac:dyDescent="0.25">
      <c r="A34" s="156" t="s">
        <v>347</v>
      </c>
    </row>
    <row r="35" spans="1:1" ht="165" x14ac:dyDescent="0.25">
      <c r="A35" s="261" t="s">
        <v>336</v>
      </c>
    </row>
    <row r="36" spans="1:1" ht="15.75" thickBot="1" x14ac:dyDescent="0.3">
      <c r="A36" s="211" t="s">
        <v>73</v>
      </c>
    </row>
    <row r="37" spans="1:1" ht="15.75" thickBot="1" x14ac:dyDescent="0.3">
      <c r="A37" s="212" t="s">
        <v>363</v>
      </c>
    </row>
    <row r="38" spans="1:1" ht="24.75" x14ac:dyDescent="0.25">
      <c r="A38" s="213" t="s">
        <v>364</v>
      </c>
    </row>
    <row r="40" spans="1:1" ht="38.25" x14ac:dyDescent="0.25">
      <c r="A40" s="215" t="s">
        <v>263</v>
      </c>
    </row>
    <row r="41" spans="1:1" ht="42" x14ac:dyDescent="0.25">
      <c r="A41" s="206" t="s">
        <v>337</v>
      </c>
    </row>
    <row r="42" spans="1:1" ht="52.5" x14ac:dyDescent="0.25">
      <c r="A42" s="206" t="s">
        <v>338</v>
      </c>
    </row>
    <row r="43" spans="1:1" ht="31.5" x14ac:dyDescent="0.25">
      <c r="A43" s="206" t="s">
        <v>339</v>
      </c>
    </row>
    <row r="44" spans="1:1" ht="31.5" x14ac:dyDescent="0.25">
      <c r="A44" s="206" t="s">
        <v>340</v>
      </c>
    </row>
    <row r="45" spans="1:1" ht="31.5" x14ac:dyDescent="0.25">
      <c r="A45" s="206" t="s">
        <v>341</v>
      </c>
    </row>
    <row r="46" spans="1:1" ht="42" x14ac:dyDescent="0.25">
      <c r="A46" s="206" t="s">
        <v>342</v>
      </c>
    </row>
    <row r="47" spans="1:1" ht="31.5" x14ac:dyDescent="0.25">
      <c r="A47" s="206" t="s">
        <v>343</v>
      </c>
    </row>
    <row r="48" spans="1:1" ht="42" x14ac:dyDescent="0.25">
      <c r="A48" s="206" t="s">
        <v>344</v>
      </c>
    </row>
    <row r="49" spans="1:1" ht="31.5" x14ac:dyDescent="0.25">
      <c r="A49" s="206" t="s">
        <v>345</v>
      </c>
    </row>
    <row r="50" spans="1:1" ht="21" x14ac:dyDescent="0.25">
      <c r="A50" s="206" t="s">
        <v>346</v>
      </c>
    </row>
    <row r="51" spans="1:1" x14ac:dyDescent="0.25">
      <c r="A51" s="168"/>
    </row>
    <row r="52" spans="1:1" ht="42" x14ac:dyDescent="0.25">
      <c r="A52" s="186" t="s">
        <v>196</v>
      </c>
    </row>
    <row r="53" spans="1:1" ht="21" x14ac:dyDescent="0.25">
      <c r="A53" s="216"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33" t="s">
        <v>331</v>
      </c>
    </row>
    <row r="35" spans="1:1" s="8" customFormat="1" ht="36" x14ac:dyDescent="0.25">
      <c r="A35" s="156" t="s">
        <v>347</v>
      </c>
    </row>
    <row r="36" spans="1:1" ht="165" x14ac:dyDescent="0.25">
      <c r="A36" s="261" t="s">
        <v>336</v>
      </c>
    </row>
    <row r="37" spans="1:1" ht="15.75" thickBot="1" x14ac:dyDescent="0.3">
      <c r="A37" s="211" t="s">
        <v>73</v>
      </c>
    </row>
    <row r="38" spans="1:1" ht="15.75" thickBot="1" x14ac:dyDescent="0.3">
      <c r="A38" s="212" t="s">
        <v>363</v>
      </c>
    </row>
    <row r="39" spans="1:1" ht="24.75" x14ac:dyDescent="0.25">
      <c r="A39" s="213" t="s">
        <v>364</v>
      </c>
    </row>
    <row r="41" spans="1:1" ht="38.25" x14ac:dyDescent="0.25">
      <c r="A41" s="215" t="s">
        <v>263</v>
      </c>
    </row>
    <row r="42" spans="1:1" ht="42" x14ac:dyDescent="0.25">
      <c r="A42" s="206" t="s">
        <v>337</v>
      </c>
    </row>
    <row r="43" spans="1:1" ht="52.5" x14ac:dyDescent="0.25">
      <c r="A43" s="206" t="s">
        <v>338</v>
      </c>
    </row>
    <row r="44" spans="1:1" ht="31.5" x14ac:dyDescent="0.25">
      <c r="A44" s="206" t="s">
        <v>339</v>
      </c>
    </row>
    <row r="45" spans="1:1" ht="31.5" x14ac:dyDescent="0.25">
      <c r="A45" s="206" t="s">
        <v>340</v>
      </c>
    </row>
    <row r="46" spans="1:1" ht="31.5" x14ac:dyDescent="0.25">
      <c r="A46" s="206" t="s">
        <v>341</v>
      </c>
    </row>
    <row r="47" spans="1:1" ht="42" x14ac:dyDescent="0.25">
      <c r="A47" s="206" t="s">
        <v>342</v>
      </c>
    </row>
    <row r="48" spans="1:1" ht="31.5" x14ac:dyDescent="0.25">
      <c r="A48" s="206" t="s">
        <v>343</v>
      </c>
    </row>
    <row r="49" spans="1:1" ht="42" x14ac:dyDescent="0.25">
      <c r="A49" s="206" t="s">
        <v>344</v>
      </c>
    </row>
    <row r="50" spans="1:1" ht="31.5" x14ac:dyDescent="0.25">
      <c r="A50" s="206" t="s">
        <v>345</v>
      </c>
    </row>
    <row r="51" spans="1:1" ht="21" x14ac:dyDescent="0.25">
      <c r="A51" s="206" t="s">
        <v>346</v>
      </c>
    </row>
    <row r="52" spans="1:1" x14ac:dyDescent="0.25">
      <c r="A52" s="168"/>
    </row>
    <row r="53" spans="1:1" ht="42" x14ac:dyDescent="0.25">
      <c r="A53" s="186" t="s">
        <v>196</v>
      </c>
    </row>
    <row r="54" spans="1:1" ht="21" x14ac:dyDescent="0.25">
      <c r="A54" s="216"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'C завтраками| Bed and breakfast'!#REF!</f>
        <v>#REF!</v>
      </c>
      <c r="C2" s="287" t="e">
        <f>'C завтраками| Bed and breakfast'!#REF!</f>
        <v>#REF!</v>
      </c>
      <c r="D2" s="287" t="e">
        <f>'C завтраками| Bed and breakfast'!#REF!</f>
        <v>#REF!</v>
      </c>
      <c r="E2" s="287" t="e">
        <f>'C завтраками| Bed and breakfast'!#REF!</f>
        <v>#REF!</v>
      </c>
      <c r="F2" s="287" t="e">
        <f>'C завтраками| Bed and breakfast'!#REF!</f>
        <v>#REF!</v>
      </c>
    </row>
    <row r="3" spans="1:6" s="8" customFormat="1" ht="24" customHeight="1" x14ac:dyDescent="0.25">
      <c r="A3" s="282" t="s">
        <v>200</v>
      </c>
      <c r="B3" s="287" t="e">
        <f>'C завтраками| Bed and breakfast'!#REF!</f>
        <v>#REF!</v>
      </c>
      <c r="C3" s="287" t="e">
        <f>'C завтраками| Bed and breakfast'!#REF!</f>
        <v>#REF!</v>
      </c>
      <c r="D3" s="287" t="e">
        <f>'C завтраками| Bed and breakfast'!#REF!</f>
        <v>#REF!</v>
      </c>
      <c r="E3" s="287" t="e">
        <f>'C завтраками| Bed and breakfast'!#REF!</f>
        <v>#REF!</v>
      </c>
      <c r="F3" s="287" t="e">
        <f>'C завтраками| Bed and breakfast'!#REF!</f>
        <v>#REF!</v>
      </c>
    </row>
    <row r="4" spans="1:6" s="15" customFormat="1" ht="12" customHeight="1" x14ac:dyDescent="0.2">
      <c r="A4" s="13" t="s">
        <v>220</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307</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326</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327</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8">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9" t="s">
        <v>377</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8">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8">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8">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66" t="s">
        <v>362</v>
      </c>
      <c r="B24" s="287" t="e">
        <f t="shared" ref="B24:F24" si="0">B2</f>
        <v>#REF!</v>
      </c>
      <c r="C24" s="287" t="e">
        <f t="shared" si="0"/>
        <v>#REF!</v>
      </c>
      <c r="D24" s="287" t="e">
        <f t="shared" si="0"/>
        <v>#REF!</v>
      </c>
      <c r="E24" s="287" t="e">
        <f t="shared" si="0"/>
        <v>#REF!</v>
      </c>
      <c r="F24" s="287" t="e">
        <f t="shared" si="0"/>
        <v>#REF!</v>
      </c>
    </row>
    <row r="25" spans="1:6" s="15" customFormat="1" ht="23.45" customHeight="1" x14ac:dyDescent="0.2">
      <c r="A25" s="282" t="s">
        <v>200</v>
      </c>
      <c r="B25" s="287" t="e">
        <f t="shared" ref="B25:F25" si="1">B3</f>
        <v>#REF!</v>
      </c>
      <c r="C25" s="287" t="e">
        <f t="shared" si="1"/>
        <v>#REF!</v>
      </c>
      <c r="D25" s="287" t="e">
        <f t="shared" si="1"/>
        <v>#REF!</v>
      </c>
      <c r="E25" s="287" t="e">
        <f t="shared" si="1"/>
        <v>#REF!</v>
      </c>
      <c r="F25" s="287" t="e">
        <f t="shared" si="1"/>
        <v>#REF!</v>
      </c>
    </row>
    <row r="26" spans="1:6" s="15" customFormat="1" ht="12" customHeight="1" x14ac:dyDescent="0.2">
      <c r="A26" s="13" t="s">
        <v>220</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307</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326</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327</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8">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9" t="s">
        <v>377</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8">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8">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8">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62" t="s">
        <v>348</v>
      </c>
    </row>
    <row r="46" spans="1:16184" s="53" customFormat="1" x14ac:dyDescent="0.25">
      <c r="A46" s="224"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21" t="s">
        <v>349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21" t="s">
        <v>350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24"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33" t="s">
        <v>331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351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5" t="s">
        <v>270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63" t="s">
        <v>352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63" t="s">
        <v>353</v>
      </c>
    </row>
    <row r="57" spans="1:759 15560:16184" ht="42" x14ac:dyDescent="0.25">
      <c r="A57" s="263" t="s">
        <v>354</v>
      </c>
    </row>
    <row r="58" spans="1:759 15560:16184" ht="42" x14ac:dyDescent="0.25">
      <c r="A58" s="263" t="s">
        <v>355</v>
      </c>
    </row>
    <row r="59" spans="1:759 15560:16184" ht="52.5" x14ac:dyDescent="0.25">
      <c r="A59" s="263" t="s">
        <v>356</v>
      </c>
    </row>
    <row r="60" spans="1:759 15560:16184" ht="31.5" x14ac:dyDescent="0.25">
      <c r="A60" s="263" t="s">
        <v>357</v>
      </c>
    </row>
    <row r="61" spans="1:759 15560:16184" ht="48" x14ac:dyDescent="0.25">
      <c r="A61" s="263" t="s">
        <v>358</v>
      </c>
    </row>
    <row r="62" spans="1:759 15560:16184" ht="25.5" x14ac:dyDescent="0.25">
      <c r="A62" s="263" t="s">
        <v>359</v>
      </c>
    </row>
    <row r="63" spans="1:759 15560:16184" ht="42" x14ac:dyDescent="0.25">
      <c r="A63" s="263" t="s">
        <v>360</v>
      </c>
    </row>
    <row r="64" spans="1:759 15560:16184" ht="42" x14ac:dyDescent="0.25">
      <c r="A64" s="263" t="s">
        <v>361</v>
      </c>
    </row>
    <row r="65" spans="1:1" ht="52.5" x14ac:dyDescent="0.25">
      <c r="A65" s="186" t="s">
        <v>196</v>
      </c>
    </row>
    <row r="66" spans="1:1" ht="31.5" x14ac:dyDescent="0.25">
      <c r="A66" s="216" t="s">
        <v>192</v>
      </c>
    </row>
    <row r="67" spans="1:1" ht="64.5" x14ac:dyDescent="0.25">
      <c r="A67" s="170" t="s">
        <v>193</v>
      </c>
    </row>
    <row r="68" spans="1:1" ht="42" x14ac:dyDescent="0.25">
      <c r="A68" s="161" t="s">
        <v>194</v>
      </c>
    </row>
    <row r="69" spans="1:1" x14ac:dyDescent="0.25">
      <c r="A69" s="73"/>
    </row>
    <row r="70" spans="1:1" x14ac:dyDescent="0.25">
      <c r="A70" s="224"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377</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66" t="s">
        <v>362</v>
      </c>
      <c r="B22" s="287" t="e">
        <f t="shared" ref="B22:F22" si="0">B2</f>
        <v>#REF!</v>
      </c>
      <c r="C22" s="287" t="e">
        <f t="shared" si="0"/>
        <v>#REF!</v>
      </c>
      <c r="D22" s="287" t="e">
        <f t="shared" si="0"/>
        <v>#REF!</v>
      </c>
      <c r="E22" s="287" t="e">
        <f t="shared" si="0"/>
        <v>#REF!</v>
      </c>
      <c r="F22" s="287" t="e">
        <f t="shared" si="0"/>
        <v>#REF!</v>
      </c>
    </row>
    <row r="23" spans="1:6" s="15" customFormat="1" ht="23.45" customHeight="1" x14ac:dyDescent="0.2">
      <c r="A23" s="265" t="s">
        <v>200</v>
      </c>
      <c r="B23" s="287" t="e">
        <f t="shared" ref="B23:F23" si="1">B3</f>
        <v>#REF!</v>
      </c>
      <c r="C23" s="287" t="e">
        <f t="shared" si="1"/>
        <v>#REF!</v>
      </c>
      <c r="D23" s="287" t="e">
        <f t="shared" si="1"/>
        <v>#REF!</v>
      </c>
      <c r="E23" s="287" t="e">
        <f t="shared" si="1"/>
        <v>#REF!</v>
      </c>
      <c r="F23" s="287" t="e">
        <f t="shared" si="1"/>
        <v>#REF!</v>
      </c>
    </row>
    <row r="24" spans="1:6" s="15" customFormat="1" ht="12" customHeight="1" x14ac:dyDescent="0.2">
      <c r="A24" s="13" t="s">
        <v>220</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307</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326</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327</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8">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9" t="s">
        <v>377</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8">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8">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8">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62" t="s">
        <v>348</v>
      </c>
    </row>
    <row r="43" spans="1:16212"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21" t="s">
        <v>349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21" t="s">
        <v>350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5" t="s">
        <v>270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63" t="s">
        <v>352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63" t="s">
        <v>353</v>
      </c>
    </row>
    <row r="54" spans="1:787 15588:15888" ht="42" x14ac:dyDescent="0.25">
      <c r="A54" s="263" t="s">
        <v>354</v>
      </c>
    </row>
    <row r="55" spans="1:787 15588:15888" ht="42" x14ac:dyDescent="0.25">
      <c r="A55" s="263" t="s">
        <v>355</v>
      </c>
    </row>
    <row r="56" spans="1:787 15588:15888" ht="52.5" x14ac:dyDescent="0.25">
      <c r="A56" s="263" t="s">
        <v>356</v>
      </c>
    </row>
    <row r="57" spans="1:787 15588:15888" ht="31.5" x14ac:dyDescent="0.25">
      <c r="A57" s="263" t="s">
        <v>357</v>
      </c>
    </row>
    <row r="58" spans="1:787 15588:15888" ht="48" x14ac:dyDescent="0.25">
      <c r="A58" s="263" t="s">
        <v>358</v>
      </c>
    </row>
    <row r="59" spans="1:787 15588:15888" ht="25.5" x14ac:dyDescent="0.25">
      <c r="A59" s="263" t="s">
        <v>359</v>
      </c>
    </row>
    <row r="60" spans="1:787 15588:15888" ht="42" x14ac:dyDescent="0.25">
      <c r="A60" s="263" t="s">
        <v>360</v>
      </c>
    </row>
    <row r="61" spans="1:787 15588:15888" ht="42" x14ac:dyDescent="0.25">
      <c r="A61" s="263" t="s">
        <v>361</v>
      </c>
    </row>
    <row r="62" spans="1:787 15588:15888" ht="52.5" x14ac:dyDescent="0.25">
      <c r="A62" s="186" t="s">
        <v>196</v>
      </c>
    </row>
    <row r="63" spans="1:787 15588:15888" ht="31.5" x14ac:dyDescent="0.25">
      <c r="A63" s="216" t="s">
        <v>192</v>
      </c>
    </row>
    <row r="64" spans="1:787 15588:15888" ht="64.5" x14ac:dyDescent="0.25">
      <c r="A64" s="170" t="s">
        <v>193</v>
      </c>
    </row>
    <row r="65" spans="1:1" ht="42" x14ac:dyDescent="0.25">
      <c r="A65" s="161" t="s">
        <v>194</v>
      </c>
    </row>
    <row r="66" spans="1:1" x14ac:dyDescent="0.25">
      <c r="A66" s="73"/>
    </row>
    <row r="67" spans="1:1" x14ac:dyDescent="0.25">
      <c r="A67" s="224"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377</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62" t="s">
        <v>348</v>
      </c>
    </row>
    <row r="23" spans="1:16220" s="53" customFormat="1" x14ac:dyDescent="0.25">
      <c r="A23" s="224"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21" t="s">
        <v>349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21" t="s">
        <v>350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24"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33" t="s">
        <v>331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351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5" t="s">
        <v>270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63" t="s">
        <v>352</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63" t="s">
        <v>353</v>
      </c>
    </row>
    <row r="34" spans="1:1" ht="42" x14ac:dyDescent="0.25">
      <c r="A34" s="263" t="s">
        <v>354</v>
      </c>
    </row>
    <row r="35" spans="1:1" ht="42" x14ac:dyDescent="0.25">
      <c r="A35" s="263" t="s">
        <v>355</v>
      </c>
    </row>
    <row r="36" spans="1:1" ht="52.5" x14ac:dyDescent="0.25">
      <c r="A36" s="263" t="s">
        <v>356</v>
      </c>
    </row>
    <row r="37" spans="1:1" ht="31.5" x14ac:dyDescent="0.25">
      <c r="A37" s="263" t="s">
        <v>357</v>
      </c>
    </row>
    <row r="38" spans="1:1" ht="48" x14ac:dyDescent="0.25">
      <c r="A38" s="263" t="s">
        <v>358</v>
      </c>
    </row>
    <row r="39" spans="1:1" ht="25.5" x14ac:dyDescent="0.25">
      <c r="A39" s="263" t="s">
        <v>359</v>
      </c>
    </row>
    <row r="40" spans="1:1" ht="42" x14ac:dyDescent="0.25">
      <c r="A40" s="263" t="s">
        <v>360</v>
      </c>
    </row>
    <row r="41" spans="1:1" ht="42" x14ac:dyDescent="0.25">
      <c r="A41" s="263" t="s">
        <v>361</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224"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377</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25" t="s">
        <v>329</v>
      </c>
    </row>
    <row r="47" spans="1:2" s="14" customFormat="1" ht="12.75" customHeight="1" x14ac:dyDescent="0.2">
      <c r="A47" s="325"/>
    </row>
    <row r="48" spans="1:2"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x14ac:dyDescent="0.25">
      <c r="A56" s="277" t="s">
        <v>376</v>
      </c>
    </row>
  </sheetData>
  <mergeCells count="1">
    <mergeCell ref="A46:A49"/>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74"/>
  <sheetViews>
    <sheetView zoomScaleNormal="100" workbookViewId="0">
      <selection activeCell="D30" sqref="D30"/>
    </sheetView>
  </sheetViews>
  <sheetFormatPr defaultColWidth="9.140625" defaultRowHeight="15" x14ac:dyDescent="0.25"/>
  <cols>
    <col min="1" max="1" width="68.85546875" style="2" bestFit="1" customWidth="1"/>
    <col min="2" max="32" width="9.85546875" style="1" bestFit="1" customWidth="1"/>
    <col min="33" max="16384" width="9.140625" style="1"/>
  </cols>
  <sheetData>
    <row r="1" spans="1:32" s="2" customFormat="1" ht="12.75" x14ac:dyDescent="0.2">
      <c r="A1" s="9" t="s">
        <v>301</v>
      </c>
    </row>
    <row r="2" spans="1:32" s="2" customFormat="1" ht="12.75" x14ac:dyDescent="0.2">
      <c r="A2" s="210" t="s">
        <v>414</v>
      </c>
    </row>
    <row r="3" spans="1:32" s="8" customFormat="1" x14ac:dyDescent="0.25">
      <c r="A3" s="259" t="s">
        <v>59</v>
      </c>
      <c r="B3" s="113">
        <f>'Наполни своё лето|comiss '!B3</f>
        <v>45809</v>
      </c>
      <c r="C3" s="113">
        <f>'Наполни своё лето|comiss '!C3</f>
        <v>45810</v>
      </c>
      <c r="D3" s="113">
        <f>'Наполни своё лето|comiss '!D3</f>
        <v>45815</v>
      </c>
      <c r="E3" s="113">
        <f>'Наполни своё лето|comiss '!E3</f>
        <v>45817</v>
      </c>
      <c r="F3" s="113">
        <f>'Наполни своё лето|comiss '!F3</f>
        <v>45820</v>
      </c>
      <c r="G3" s="113">
        <f>'Наполни своё лето|comiss '!G3</f>
        <v>45823</v>
      </c>
      <c r="H3" s="113">
        <f>'Наполни своё лето|comiss '!H3</f>
        <v>45824</v>
      </c>
      <c r="I3" s="113">
        <f>'Наполни своё лето|comiss '!I3</f>
        <v>45837</v>
      </c>
      <c r="J3" s="113">
        <f>'Наполни своё лето|comiss '!J3</f>
        <v>45839</v>
      </c>
      <c r="K3" s="113">
        <f>'Наполни своё лето|comiss '!K3</f>
        <v>45849</v>
      </c>
      <c r="L3" s="113">
        <f>'Наполни своё лето|comiss '!L3</f>
        <v>45852</v>
      </c>
      <c r="M3" s="113">
        <f>'Наполни своё лето|comiss '!M3</f>
        <v>45855</v>
      </c>
      <c r="N3" s="113">
        <f>'Наполни своё лето|comiss '!N3</f>
        <v>45856</v>
      </c>
      <c r="O3" s="113">
        <f>'Наполни своё лето|comiss '!O3</f>
        <v>45858</v>
      </c>
      <c r="P3" s="113">
        <f>'Наполни своё лето|comiss '!P3</f>
        <v>45863</v>
      </c>
      <c r="Q3" s="113">
        <f>'Наполни своё лето|comiss '!Q3</f>
        <v>45865</v>
      </c>
      <c r="R3" s="113">
        <f>'Наполни своё лето|comiss '!R3</f>
        <v>45867</v>
      </c>
      <c r="S3" s="113">
        <f>'Наполни своё лето|comiss '!S3</f>
        <v>45870</v>
      </c>
      <c r="T3" s="113">
        <f>'Наполни своё лето|comiss '!T3</f>
        <v>45872</v>
      </c>
      <c r="U3" s="113">
        <f>'Наполни своё лето|comiss '!U3</f>
        <v>45878</v>
      </c>
      <c r="V3" s="113">
        <f>'Наполни своё лето|comiss '!V3</f>
        <v>45879</v>
      </c>
      <c r="W3" s="113">
        <f>'Наполни своё лето|comiss '!W3</f>
        <v>45884</v>
      </c>
      <c r="X3" s="113">
        <f>'Наполни своё лето|comiss '!X3</f>
        <v>45886</v>
      </c>
      <c r="Y3" s="113">
        <f>'Наполни своё лето|comiss '!Y3</f>
        <v>45889</v>
      </c>
      <c r="Z3" s="113">
        <f>'Наполни своё лето|comiss '!Z3</f>
        <v>45891</v>
      </c>
      <c r="AA3" s="113">
        <f>'Наполни своё лето|comiss '!AA3</f>
        <v>45893</v>
      </c>
      <c r="AB3" s="113">
        <f>'Наполни своё лето|comiss '!AB3</f>
        <v>45901</v>
      </c>
      <c r="AC3" s="113">
        <f>'Наполни своё лето|comiss '!AC3</f>
        <v>45905</v>
      </c>
      <c r="AD3" s="113">
        <f>'Наполни своё лето|comiss '!AD3</f>
        <v>45909</v>
      </c>
      <c r="AE3" s="113">
        <f>'Наполни своё лето|comiss '!AE3</f>
        <v>45922</v>
      </c>
      <c r="AF3" s="113">
        <f>'Наполни своё лето|comiss '!AF3</f>
        <v>45928</v>
      </c>
    </row>
    <row r="4" spans="1:32" s="8" customFormat="1" x14ac:dyDescent="0.25">
      <c r="A4" s="259"/>
      <c r="B4" s="113">
        <f>'Наполни своё лето|comiss '!B4</f>
        <v>45809</v>
      </c>
      <c r="C4" s="113">
        <f>'Наполни своё лето|comiss '!C4</f>
        <v>45814</v>
      </c>
      <c r="D4" s="113">
        <f>'Наполни своё лето|comiss '!D4</f>
        <v>45816</v>
      </c>
      <c r="E4" s="113">
        <f>'Наполни своё лето|comiss '!E4</f>
        <v>45819</v>
      </c>
      <c r="F4" s="113">
        <f>'Наполни своё лето|comiss '!F4</f>
        <v>45822</v>
      </c>
      <c r="G4" s="113">
        <f>'Наполни своё лето|comiss '!G4</f>
        <v>45823</v>
      </c>
      <c r="H4" s="113">
        <f>'Наполни своё лето|comiss '!H4</f>
        <v>45836</v>
      </c>
      <c r="I4" s="113">
        <f>'Наполни своё лето|comiss '!I4</f>
        <v>45838</v>
      </c>
      <c r="J4" s="113">
        <f>'Наполни своё лето|comiss '!J4</f>
        <v>45848</v>
      </c>
      <c r="K4" s="113">
        <f>'Наполни своё лето|comiss '!K4</f>
        <v>45851</v>
      </c>
      <c r="L4" s="113">
        <f>'Наполни своё лето|comiss '!L4</f>
        <v>45854</v>
      </c>
      <c r="M4" s="113">
        <f>'Наполни своё лето|comiss '!M4</f>
        <v>45855</v>
      </c>
      <c r="N4" s="113">
        <f>'Наполни своё лето|comiss '!N4</f>
        <v>45857</v>
      </c>
      <c r="O4" s="113">
        <f>'Наполни своё лето|comiss '!O4</f>
        <v>45862</v>
      </c>
      <c r="P4" s="113">
        <f>'Наполни своё лето|comiss '!P4</f>
        <v>45864</v>
      </c>
      <c r="Q4" s="113">
        <f>'Наполни своё лето|comiss '!Q4</f>
        <v>45866</v>
      </c>
      <c r="R4" s="113">
        <f>'Наполни своё лето|comiss '!R4</f>
        <v>45869</v>
      </c>
      <c r="S4" s="113">
        <f>'Наполни своё лето|comiss '!S4</f>
        <v>45871</v>
      </c>
      <c r="T4" s="113">
        <f>'Наполни своё лето|comiss '!T4</f>
        <v>45877</v>
      </c>
      <c r="U4" s="113">
        <f>'Наполни своё лето|comiss '!U4</f>
        <v>45878</v>
      </c>
      <c r="V4" s="113">
        <f>'Наполни своё лето|comiss '!V4</f>
        <v>45883</v>
      </c>
      <c r="W4" s="113">
        <f>'Наполни своё лето|comiss '!W4</f>
        <v>45885</v>
      </c>
      <c r="X4" s="113">
        <f>'Наполни своё лето|comiss '!X4</f>
        <v>45888</v>
      </c>
      <c r="Y4" s="113">
        <f>'Наполни своё лето|comiss '!Y4</f>
        <v>45890</v>
      </c>
      <c r="Z4" s="113">
        <f>'Наполни своё лето|comiss '!Z4</f>
        <v>45892</v>
      </c>
      <c r="AA4" s="113">
        <f>'Наполни своё лето|comiss '!AA4</f>
        <v>45900</v>
      </c>
      <c r="AB4" s="113">
        <f>'Наполни своё лето|comiss '!AB4</f>
        <v>45904</v>
      </c>
      <c r="AC4" s="113">
        <f>'Наполни своё лето|comiss '!AC4</f>
        <v>45908</v>
      </c>
      <c r="AD4" s="113">
        <f>'Наполни своё лето|comiss '!AD4</f>
        <v>45921</v>
      </c>
      <c r="AE4" s="113">
        <f>'Наполни своё лето|comiss '!AE4</f>
        <v>45927</v>
      </c>
      <c r="AF4" s="113">
        <f>'Наполни своё лето|comiss '!AF4</f>
        <v>45930</v>
      </c>
    </row>
    <row r="5" spans="1:32"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s="16" customFormat="1" ht="12" customHeight="1" x14ac:dyDescent="0.2">
      <c r="A6" s="4">
        <v>1</v>
      </c>
      <c r="B6" s="13">
        <f>'Наполни своё лето|comiss '!B6</f>
        <v>8910</v>
      </c>
      <c r="C6" s="13">
        <f>'Наполни своё лето|comiss '!C6</f>
        <v>8910</v>
      </c>
      <c r="D6" s="13">
        <f>'Наполни своё лето|comiss '!D6</f>
        <v>8910</v>
      </c>
      <c r="E6" s="13">
        <f>'Наполни своё лето|comiss '!E6</f>
        <v>6930</v>
      </c>
      <c r="F6" s="13">
        <f>'Наполни своё лето|comiss '!F6</f>
        <v>8010</v>
      </c>
      <c r="G6" s="13">
        <f>'Наполни своё лето|comiss '!G6</f>
        <v>7560</v>
      </c>
      <c r="H6" s="13">
        <f>'Наполни своё лето|comiss '!H6</f>
        <v>7200</v>
      </c>
      <c r="I6" s="13">
        <f>'Наполни своё лето|comiss '!I6</f>
        <v>10260</v>
      </c>
      <c r="J6" s="13">
        <f>'Наполни своё лето|comiss '!J6</f>
        <v>10800</v>
      </c>
      <c r="K6" s="13">
        <f>'Наполни своё лето|comiss '!K6</f>
        <v>11970</v>
      </c>
      <c r="L6" s="13">
        <f>'Наполни своё лето|comiss '!L6</f>
        <v>8910</v>
      </c>
      <c r="M6" s="13">
        <f>'Наполни своё лето|comiss '!M6</f>
        <v>9810</v>
      </c>
      <c r="N6" s="13">
        <f>'Наполни своё лето|comiss '!N6</f>
        <v>10260</v>
      </c>
      <c r="O6" s="13">
        <f>'Наполни своё лето|comiss '!O6</f>
        <v>9810</v>
      </c>
      <c r="P6" s="13">
        <f>'Наполни своё лето|comiss '!P6</f>
        <v>10800</v>
      </c>
      <c r="Q6" s="13">
        <f>'Наполни своё лето|comiss '!Q6</f>
        <v>10800</v>
      </c>
      <c r="R6" s="13">
        <f>'Наполни своё лето|comiss '!R6</f>
        <v>9810</v>
      </c>
      <c r="S6" s="13">
        <f>'Наполни своё лето|comiss '!S6</f>
        <v>10260</v>
      </c>
      <c r="T6" s="13">
        <f>'Наполни своё лето|comiss '!T6</f>
        <v>10260</v>
      </c>
      <c r="U6" s="13">
        <f>'Наполни своё лето|comiss '!U6</f>
        <v>10800</v>
      </c>
      <c r="V6" s="13">
        <f>'Наполни своё лето|comiss '!V6</f>
        <v>10800</v>
      </c>
      <c r="W6" s="13">
        <f>'Наполни своё лето|comiss '!W6</f>
        <v>11160</v>
      </c>
      <c r="X6" s="13">
        <f>'Наполни своё лето|comiss '!X6</f>
        <v>10800</v>
      </c>
      <c r="Y6" s="13">
        <f>'Наполни своё лето|comiss '!Y6</f>
        <v>8910</v>
      </c>
      <c r="Z6" s="13">
        <f>'Наполни своё лето|comiss '!Z6</f>
        <v>10260</v>
      </c>
      <c r="AA6" s="13">
        <f>'Наполни своё лето|comiss '!AA6</f>
        <v>8460</v>
      </c>
      <c r="AB6" s="13">
        <f>'Наполни своё лето|comiss '!AB6</f>
        <v>7650</v>
      </c>
      <c r="AC6" s="13">
        <f>'Наполни своё лето|comiss '!AC6</f>
        <v>8460</v>
      </c>
      <c r="AD6" s="13">
        <f>'Наполни своё лето|comiss '!AD6</f>
        <v>8730</v>
      </c>
      <c r="AE6" s="13">
        <f>'Наполни своё лето|comiss '!AE6</f>
        <v>8460</v>
      </c>
      <c r="AF6" s="13">
        <f>'Наполни своё лето|comiss '!AF6</f>
        <v>7200</v>
      </c>
    </row>
    <row r="7" spans="1:32" s="16" customFormat="1" ht="12" customHeight="1" x14ac:dyDescent="0.2">
      <c r="A7" s="4">
        <v>2</v>
      </c>
      <c r="B7" s="13">
        <f>'Наполни своё лето|comiss '!B7</f>
        <v>10260</v>
      </c>
      <c r="C7" s="13">
        <f>'Наполни своё лето|comiss '!C7</f>
        <v>10260</v>
      </c>
      <c r="D7" s="13">
        <f>'Наполни своё лето|comiss '!D7</f>
        <v>10260</v>
      </c>
      <c r="E7" s="13">
        <f>'Наполни своё лето|comiss '!E7</f>
        <v>8280</v>
      </c>
      <c r="F7" s="13">
        <f>'Наполни своё лето|comiss '!F7</f>
        <v>9360</v>
      </c>
      <c r="G7" s="13">
        <f>'Наполни своё лето|comiss '!G7</f>
        <v>8910</v>
      </c>
      <c r="H7" s="13">
        <f>'Наполни своё лето|comiss '!H7</f>
        <v>8550</v>
      </c>
      <c r="I7" s="13">
        <f>'Наполни своё лето|comiss '!I7</f>
        <v>11610</v>
      </c>
      <c r="J7" s="13">
        <f>'Наполни своё лето|comiss '!J7</f>
        <v>12150</v>
      </c>
      <c r="K7" s="13">
        <f>'Наполни своё лето|comiss '!K7</f>
        <v>13320</v>
      </c>
      <c r="L7" s="13">
        <f>'Наполни своё лето|comiss '!L7</f>
        <v>10260</v>
      </c>
      <c r="M7" s="13">
        <f>'Наполни своё лето|comiss '!M7</f>
        <v>11160</v>
      </c>
      <c r="N7" s="13">
        <f>'Наполни своё лето|comiss '!N7</f>
        <v>11610</v>
      </c>
      <c r="O7" s="13">
        <f>'Наполни своё лето|comiss '!O7</f>
        <v>11160</v>
      </c>
      <c r="P7" s="13">
        <f>'Наполни своё лето|comiss '!P7</f>
        <v>12150</v>
      </c>
      <c r="Q7" s="13">
        <f>'Наполни своё лето|comiss '!Q7</f>
        <v>12150</v>
      </c>
      <c r="R7" s="13">
        <f>'Наполни своё лето|comiss '!R7</f>
        <v>11160</v>
      </c>
      <c r="S7" s="13">
        <f>'Наполни своё лето|comiss '!S7</f>
        <v>11610</v>
      </c>
      <c r="T7" s="13">
        <f>'Наполни своё лето|comiss '!T7</f>
        <v>11610</v>
      </c>
      <c r="U7" s="13">
        <f>'Наполни своё лето|comiss '!U7</f>
        <v>12150</v>
      </c>
      <c r="V7" s="13">
        <f>'Наполни своё лето|comiss '!V7</f>
        <v>12150</v>
      </c>
      <c r="W7" s="13">
        <f>'Наполни своё лето|comiss '!W7</f>
        <v>12510</v>
      </c>
      <c r="X7" s="13">
        <f>'Наполни своё лето|comiss '!X7</f>
        <v>12150</v>
      </c>
      <c r="Y7" s="13">
        <f>'Наполни своё лето|comiss '!Y7</f>
        <v>10260</v>
      </c>
      <c r="Z7" s="13">
        <f>'Наполни своё лето|comiss '!Z7</f>
        <v>11610</v>
      </c>
      <c r="AA7" s="13">
        <f>'Наполни своё лето|comiss '!AA7</f>
        <v>9810</v>
      </c>
      <c r="AB7" s="13">
        <f>'Наполни своё лето|comiss '!AB7</f>
        <v>9000</v>
      </c>
      <c r="AC7" s="13">
        <f>'Наполни своё лето|comiss '!AC7</f>
        <v>9810</v>
      </c>
      <c r="AD7" s="13">
        <f>'Наполни своё лето|comiss '!AD7</f>
        <v>10080</v>
      </c>
      <c r="AE7" s="13">
        <f>'Наполни своё лето|comiss '!AE7</f>
        <v>9810</v>
      </c>
      <c r="AF7" s="13">
        <f>'Наполни своё лето|comiss '!AF7</f>
        <v>8550</v>
      </c>
    </row>
    <row r="8" spans="1:32"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s="16" customFormat="1" ht="12" customHeight="1" x14ac:dyDescent="0.2">
      <c r="A9" s="4">
        <v>1</v>
      </c>
      <c r="B9" s="13">
        <f>'Наполни своё лето|comiss '!B9</f>
        <v>10710</v>
      </c>
      <c r="C9" s="13">
        <f>'Наполни своё лето|comiss '!C9</f>
        <v>10710</v>
      </c>
      <c r="D9" s="13">
        <f>'Наполни своё лето|comiss '!D9</f>
        <v>10710</v>
      </c>
      <c r="E9" s="13">
        <f>'Наполни своё лето|comiss '!E9</f>
        <v>8730</v>
      </c>
      <c r="F9" s="13">
        <f>'Наполни своё лето|comiss '!F9</f>
        <v>9810</v>
      </c>
      <c r="G9" s="13">
        <f>'Наполни своё лето|comiss '!G9</f>
        <v>9360</v>
      </c>
      <c r="H9" s="13">
        <f>'Наполни своё лето|comiss '!H9</f>
        <v>9000</v>
      </c>
      <c r="I9" s="13">
        <f>'Наполни своё лето|comiss '!I9</f>
        <v>12060</v>
      </c>
      <c r="J9" s="13">
        <f>'Наполни своё лето|comiss '!J9</f>
        <v>12600</v>
      </c>
      <c r="K9" s="13">
        <f>'Наполни своё лето|comiss '!K9</f>
        <v>13770</v>
      </c>
      <c r="L9" s="13">
        <f>'Наполни своё лето|comiss '!L9</f>
        <v>10710</v>
      </c>
      <c r="M9" s="13">
        <f>'Наполни своё лето|comiss '!M9</f>
        <v>11610</v>
      </c>
      <c r="N9" s="13">
        <f>'Наполни своё лето|comiss '!N9</f>
        <v>12060</v>
      </c>
      <c r="O9" s="13">
        <f>'Наполни своё лето|comiss '!O9</f>
        <v>11610</v>
      </c>
      <c r="P9" s="13">
        <f>'Наполни своё лето|comiss '!P9</f>
        <v>12600</v>
      </c>
      <c r="Q9" s="13">
        <f>'Наполни своё лето|comiss '!Q9</f>
        <v>12600</v>
      </c>
      <c r="R9" s="13">
        <f>'Наполни своё лето|comiss '!R9</f>
        <v>11610</v>
      </c>
      <c r="S9" s="13">
        <f>'Наполни своё лето|comiss '!S9</f>
        <v>12060</v>
      </c>
      <c r="T9" s="13">
        <f>'Наполни своё лето|comiss '!T9</f>
        <v>12060</v>
      </c>
      <c r="U9" s="13">
        <f>'Наполни своё лето|comiss '!U9</f>
        <v>12600</v>
      </c>
      <c r="V9" s="13">
        <f>'Наполни своё лето|comiss '!V9</f>
        <v>12600</v>
      </c>
      <c r="W9" s="13">
        <f>'Наполни своё лето|comiss '!W9</f>
        <v>12960</v>
      </c>
      <c r="X9" s="13">
        <f>'Наполни своё лето|comiss '!X9</f>
        <v>12600</v>
      </c>
      <c r="Y9" s="13">
        <f>'Наполни своё лето|comiss '!Y9</f>
        <v>10710</v>
      </c>
      <c r="Z9" s="13">
        <f>'Наполни своё лето|comiss '!Z9</f>
        <v>12060</v>
      </c>
      <c r="AA9" s="13">
        <f>'Наполни своё лето|comiss '!AA9</f>
        <v>10260</v>
      </c>
      <c r="AB9" s="13">
        <f>'Наполни своё лето|comiss '!AB9</f>
        <v>9000</v>
      </c>
      <c r="AC9" s="13">
        <f>'Наполни своё лето|comiss '!AC9</f>
        <v>9810</v>
      </c>
      <c r="AD9" s="13">
        <f>'Наполни своё лето|comiss '!AD9</f>
        <v>10080</v>
      </c>
      <c r="AE9" s="13">
        <f>'Наполни своё лето|comiss '!AE9</f>
        <v>9810</v>
      </c>
      <c r="AF9" s="13">
        <f>'Наполни своё лето|comiss '!AF9</f>
        <v>8550</v>
      </c>
    </row>
    <row r="10" spans="1:32" s="16" customFormat="1" ht="12" customHeight="1" x14ac:dyDescent="0.2">
      <c r="A10" s="4">
        <v>2</v>
      </c>
      <c r="B10" s="13">
        <f>'Наполни своё лето|comiss '!B10</f>
        <v>12060</v>
      </c>
      <c r="C10" s="13">
        <f>'Наполни своё лето|comiss '!C10</f>
        <v>12060</v>
      </c>
      <c r="D10" s="13">
        <f>'Наполни своё лето|comiss '!D10</f>
        <v>12060</v>
      </c>
      <c r="E10" s="13">
        <f>'Наполни своё лето|comiss '!E10</f>
        <v>10080</v>
      </c>
      <c r="F10" s="13">
        <f>'Наполни своё лето|comiss '!F10</f>
        <v>11160</v>
      </c>
      <c r="G10" s="13">
        <f>'Наполни своё лето|comiss '!G10</f>
        <v>10710</v>
      </c>
      <c r="H10" s="13">
        <f>'Наполни своё лето|comiss '!H10</f>
        <v>10350</v>
      </c>
      <c r="I10" s="13">
        <f>'Наполни своё лето|comiss '!I10</f>
        <v>13410</v>
      </c>
      <c r="J10" s="13">
        <f>'Наполни своё лето|comiss '!J10</f>
        <v>13950</v>
      </c>
      <c r="K10" s="13">
        <f>'Наполни своё лето|comiss '!K10</f>
        <v>15120</v>
      </c>
      <c r="L10" s="13">
        <f>'Наполни своё лето|comiss '!L10</f>
        <v>12060</v>
      </c>
      <c r="M10" s="13">
        <f>'Наполни своё лето|comiss '!M10</f>
        <v>12960</v>
      </c>
      <c r="N10" s="13">
        <f>'Наполни своё лето|comiss '!N10</f>
        <v>13410</v>
      </c>
      <c r="O10" s="13">
        <f>'Наполни своё лето|comiss '!O10</f>
        <v>12960</v>
      </c>
      <c r="P10" s="13">
        <f>'Наполни своё лето|comiss '!P10</f>
        <v>13950</v>
      </c>
      <c r="Q10" s="13">
        <f>'Наполни своё лето|comiss '!Q10</f>
        <v>13950</v>
      </c>
      <c r="R10" s="13">
        <f>'Наполни своё лето|comiss '!R10</f>
        <v>12960</v>
      </c>
      <c r="S10" s="13">
        <f>'Наполни своё лето|comiss '!S10</f>
        <v>13410</v>
      </c>
      <c r="T10" s="13">
        <f>'Наполни своё лето|comiss '!T10</f>
        <v>13410</v>
      </c>
      <c r="U10" s="13">
        <f>'Наполни своё лето|comiss '!U10</f>
        <v>13950</v>
      </c>
      <c r="V10" s="13">
        <f>'Наполни своё лето|comiss '!V10</f>
        <v>13950</v>
      </c>
      <c r="W10" s="13">
        <f>'Наполни своё лето|comiss '!W10</f>
        <v>14310</v>
      </c>
      <c r="X10" s="13">
        <f>'Наполни своё лето|comiss '!X10</f>
        <v>13950</v>
      </c>
      <c r="Y10" s="13">
        <f>'Наполни своё лето|comiss '!Y10</f>
        <v>12060</v>
      </c>
      <c r="Z10" s="13">
        <f>'Наполни своё лето|comiss '!Z10</f>
        <v>13410</v>
      </c>
      <c r="AA10" s="13">
        <f>'Наполни своё лето|comiss '!AA10</f>
        <v>11610</v>
      </c>
      <c r="AB10" s="13">
        <f>'Наполни своё лето|comiss '!AB10</f>
        <v>10350</v>
      </c>
      <c r="AC10" s="13">
        <f>'Наполни своё лето|comiss '!AC10</f>
        <v>11160</v>
      </c>
      <c r="AD10" s="13">
        <f>'Наполни своё лето|comiss '!AD10</f>
        <v>11430</v>
      </c>
      <c r="AE10" s="13">
        <f>'Наполни своё лето|comiss '!AE10</f>
        <v>11160</v>
      </c>
      <c r="AF10" s="13">
        <f>'Наполни своё лето|comiss '!AF10</f>
        <v>9900</v>
      </c>
    </row>
    <row r="11" spans="1:32"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1:32" s="16" customFormat="1" ht="12" customHeight="1" x14ac:dyDescent="0.2">
      <c r="A12" s="4">
        <v>1</v>
      </c>
      <c r="B12" s="13">
        <f>'Наполни своё лето|comiss '!B12</f>
        <v>15660</v>
      </c>
      <c r="C12" s="13">
        <f>'Наполни своё лето|comiss '!C12</f>
        <v>15660</v>
      </c>
      <c r="D12" s="13">
        <f>'Наполни своё лето|comiss '!D12</f>
        <v>15660</v>
      </c>
      <c r="E12" s="13">
        <f>'Наполни своё лето|comiss '!E12</f>
        <v>13680</v>
      </c>
      <c r="F12" s="13">
        <f>'Наполни своё лето|comiss '!F12</f>
        <v>14760</v>
      </c>
      <c r="G12" s="13">
        <f>'Наполни своё лето|comiss '!G12</f>
        <v>14310</v>
      </c>
      <c r="H12" s="13">
        <f>'Наполни своё лето|comiss '!H12</f>
        <v>13950</v>
      </c>
      <c r="I12" s="13">
        <f>'Наполни своё лето|comiss '!I12</f>
        <v>17010</v>
      </c>
      <c r="J12" s="13">
        <f>'Наполни своё лето|comiss '!J12</f>
        <v>17550</v>
      </c>
      <c r="K12" s="13">
        <f>'Наполни своё лето|comiss '!K12</f>
        <v>18720</v>
      </c>
      <c r="L12" s="13">
        <f>'Наполни своё лето|comiss '!L12</f>
        <v>15660</v>
      </c>
      <c r="M12" s="13">
        <f>'Наполни своё лето|comiss '!M12</f>
        <v>16560</v>
      </c>
      <c r="N12" s="13">
        <f>'Наполни своё лето|comiss '!N12</f>
        <v>17010</v>
      </c>
      <c r="O12" s="13">
        <f>'Наполни своё лето|comiss '!O12</f>
        <v>16560</v>
      </c>
      <c r="P12" s="13">
        <f>'Наполни своё лето|comiss '!P12</f>
        <v>17550</v>
      </c>
      <c r="Q12" s="13">
        <f>'Наполни своё лето|comiss '!Q12</f>
        <v>17550</v>
      </c>
      <c r="R12" s="13">
        <f>'Наполни своё лето|comiss '!R12</f>
        <v>16560</v>
      </c>
      <c r="S12" s="13">
        <f>'Наполни своё лето|comiss '!S12</f>
        <v>17010</v>
      </c>
      <c r="T12" s="13">
        <f>'Наполни своё лето|comiss '!T12</f>
        <v>17010</v>
      </c>
      <c r="U12" s="13">
        <f>'Наполни своё лето|comiss '!U12</f>
        <v>17550</v>
      </c>
      <c r="V12" s="13">
        <f>'Наполни своё лето|comiss '!V12</f>
        <v>17550</v>
      </c>
      <c r="W12" s="13">
        <f>'Наполни своё лето|comiss '!W12</f>
        <v>17910</v>
      </c>
      <c r="X12" s="13">
        <f>'Наполни своё лето|comiss '!X12</f>
        <v>17550</v>
      </c>
      <c r="Y12" s="13">
        <f>'Наполни своё лето|comiss '!Y12</f>
        <v>15660</v>
      </c>
      <c r="Z12" s="13">
        <f>'Наполни своё лето|comiss '!Z12</f>
        <v>17010</v>
      </c>
      <c r="AA12" s="13">
        <f>'Наполни своё лето|comiss '!AA12</f>
        <v>15210</v>
      </c>
      <c r="AB12" s="13">
        <f>'Наполни своё лето|comiss '!AB12</f>
        <v>13500</v>
      </c>
      <c r="AC12" s="13">
        <f>'Наполни своё лето|comiss '!AC12</f>
        <v>14310</v>
      </c>
      <c r="AD12" s="13">
        <f>'Наполни своё лето|comiss '!AD12</f>
        <v>14580</v>
      </c>
      <c r="AE12" s="13">
        <f>'Наполни своё лето|comiss '!AE12</f>
        <v>14310</v>
      </c>
      <c r="AF12" s="13">
        <f>'Наполни своё лето|comiss '!AF12</f>
        <v>13050</v>
      </c>
    </row>
    <row r="13" spans="1:32" s="16" customFormat="1" ht="12" customHeight="1" x14ac:dyDescent="0.2">
      <c r="A13" s="4">
        <v>2</v>
      </c>
      <c r="B13" s="13">
        <f>'Наполни своё лето|comiss '!B13</f>
        <v>17010</v>
      </c>
      <c r="C13" s="13">
        <f>'Наполни своё лето|comiss '!C13</f>
        <v>17010</v>
      </c>
      <c r="D13" s="13">
        <f>'Наполни своё лето|comiss '!D13</f>
        <v>17010</v>
      </c>
      <c r="E13" s="13">
        <f>'Наполни своё лето|comiss '!E13</f>
        <v>15030</v>
      </c>
      <c r="F13" s="13">
        <f>'Наполни своё лето|comiss '!F13</f>
        <v>16110</v>
      </c>
      <c r="G13" s="13">
        <f>'Наполни своё лето|comiss '!G13</f>
        <v>15660</v>
      </c>
      <c r="H13" s="13">
        <f>'Наполни своё лето|comiss '!H13</f>
        <v>15300</v>
      </c>
      <c r="I13" s="13">
        <f>'Наполни своё лето|comiss '!I13</f>
        <v>18360</v>
      </c>
      <c r="J13" s="13">
        <f>'Наполни своё лето|comiss '!J13</f>
        <v>18900</v>
      </c>
      <c r="K13" s="13">
        <f>'Наполни своё лето|comiss '!K13</f>
        <v>20070</v>
      </c>
      <c r="L13" s="13">
        <f>'Наполни своё лето|comiss '!L13</f>
        <v>17010</v>
      </c>
      <c r="M13" s="13">
        <f>'Наполни своё лето|comiss '!M13</f>
        <v>17910</v>
      </c>
      <c r="N13" s="13">
        <f>'Наполни своё лето|comiss '!N13</f>
        <v>18360</v>
      </c>
      <c r="O13" s="13">
        <f>'Наполни своё лето|comiss '!O13</f>
        <v>17910</v>
      </c>
      <c r="P13" s="13">
        <f>'Наполни своё лето|comiss '!P13</f>
        <v>18900</v>
      </c>
      <c r="Q13" s="13">
        <f>'Наполни своё лето|comiss '!Q13</f>
        <v>18900</v>
      </c>
      <c r="R13" s="13">
        <f>'Наполни своё лето|comiss '!R13</f>
        <v>17910</v>
      </c>
      <c r="S13" s="13">
        <f>'Наполни своё лето|comiss '!S13</f>
        <v>18360</v>
      </c>
      <c r="T13" s="13">
        <f>'Наполни своё лето|comiss '!T13</f>
        <v>18360</v>
      </c>
      <c r="U13" s="13">
        <f>'Наполни своё лето|comiss '!U13</f>
        <v>18900</v>
      </c>
      <c r="V13" s="13">
        <f>'Наполни своё лето|comiss '!V13</f>
        <v>18900</v>
      </c>
      <c r="W13" s="13">
        <f>'Наполни своё лето|comiss '!W13</f>
        <v>19260</v>
      </c>
      <c r="X13" s="13">
        <f>'Наполни своё лето|comiss '!X13</f>
        <v>18900</v>
      </c>
      <c r="Y13" s="13">
        <f>'Наполни своё лето|comiss '!Y13</f>
        <v>17010</v>
      </c>
      <c r="Z13" s="13">
        <f>'Наполни своё лето|comiss '!Z13</f>
        <v>18360</v>
      </c>
      <c r="AA13" s="13">
        <f>'Наполни своё лето|comiss '!AA13</f>
        <v>16560</v>
      </c>
      <c r="AB13" s="13">
        <f>'Наполни своё лето|comiss '!AB13</f>
        <v>14850</v>
      </c>
      <c r="AC13" s="13">
        <f>'Наполни своё лето|comiss '!AC13</f>
        <v>15660</v>
      </c>
      <c r="AD13" s="13">
        <f>'Наполни своё лето|comiss '!AD13</f>
        <v>15930</v>
      </c>
      <c r="AE13" s="13">
        <f>'Наполни своё лето|comiss '!AE13</f>
        <v>15660</v>
      </c>
      <c r="AF13" s="13">
        <f>'Наполни своё лето|comiss '!AF13</f>
        <v>14400</v>
      </c>
    </row>
    <row r="14" spans="1:32"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s="16" customFormat="1" ht="12" customHeight="1" x14ac:dyDescent="0.2">
      <c r="A15" s="4">
        <v>1</v>
      </c>
      <c r="B15" s="13">
        <f>'Наполни своё лето|comiss '!B15</f>
        <v>17460</v>
      </c>
      <c r="C15" s="13">
        <f>'Наполни своё лето|comiss '!C15</f>
        <v>17460</v>
      </c>
      <c r="D15" s="13">
        <f>'Наполни своё лето|comiss '!D15</f>
        <v>17460</v>
      </c>
      <c r="E15" s="13">
        <f>'Наполни своё лето|comiss '!E15</f>
        <v>15480</v>
      </c>
      <c r="F15" s="13">
        <f>'Наполни своё лето|comiss '!F15</f>
        <v>16560</v>
      </c>
      <c r="G15" s="13">
        <f>'Наполни своё лето|comiss '!G15</f>
        <v>16110</v>
      </c>
      <c r="H15" s="13">
        <f>'Наполни своё лето|comiss '!H15</f>
        <v>15750</v>
      </c>
      <c r="I15" s="13">
        <f>'Наполни своё лето|comiss '!I15</f>
        <v>18810</v>
      </c>
      <c r="J15" s="13">
        <f>'Наполни своё лето|comiss '!J15</f>
        <v>19350</v>
      </c>
      <c r="K15" s="13">
        <f>'Наполни своё лето|comiss '!K15</f>
        <v>20520</v>
      </c>
      <c r="L15" s="13">
        <f>'Наполни своё лето|comiss '!L15</f>
        <v>17460</v>
      </c>
      <c r="M15" s="13">
        <f>'Наполни своё лето|comiss '!M15</f>
        <v>18360</v>
      </c>
      <c r="N15" s="13">
        <f>'Наполни своё лето|comiss '!N15</f>
        <v>18810</v>
      </c>
      <c r="O15" s="13">
        <f>'Наполни своё лето|comiss '!O15</f>
        <v>18360</v>
      </c>
      <c r="P15" s="13">
        <f>'Наполни своё лето|comiss '!P15</f>
        <v>19350</v>
      </c>
      <c r="Q15" s="13">
        <f>'Наполни своё лето|comiss '!Q15</f>
        <v>19350</v>
      </c>
      <c r="R15" s="13">
        <f>'Наполни своё лето|comiss '!R15</f>
        <v>18360</v>
      </c>
      <c r="S15" s="13">
        <f>'Наполни своё лето|comiss '!S15</f>
        <v>18810</v>
      </c>
      <c r="T15" s="13">
        <f>'Наполни своё лето|comiss '!T15</f>
        <v>18810</v>
      </c>
      <c r="U15" s="13">
        <f>'Наполни своё лето|comiss '!U15</f>
        <v>19350</v>
      </c>
      <c r="V15" s="13">
        <f>'Наполни своё лето|comiss '!V15</f>
        <v>19350</v>
      </c>
      <c r="W15" s="13">
        <f>'Наполни своё лето|comiss '!W15</f>
        <v>19710</v>
      </c>
      <c r="X15" s="13">
        <f>'Наполни своё лето|comiss '!X15</f>
        <v>19350</v>
      </c>
      <c r="Y15" s="13">
        <f>'Наполни своё лето|comiss '!Y15</f>
        <v>17460</v>
      </c>
      <c r="Z15" s="13">
        <f>'Наполни своё лето|comiss '!Z15</f>
        <v>18810</v>
      </c>
      <c r="AA15" s="13">
        <f>'Наполни своё лето|comiss '!AA15</f>
        <v>17010</v>
      </c>
      <c r="AB15" s="13">
        <f>'Наполни своё лето|comiss '!AB15</f>
        <v>15300</v>
      </c>
      <c r="AC15" s="13">
        <f>'Наполни своё лето|comiss '!AC15</f>
        <v>16110</v>
      </c>
      <c r="AD15" s="13">
        <f>'Наполни своё лето|comiss '!AD15</f>
        <v>16380</v>
      </c>
      <c r="AE15" s="13">
        <f>'Наполни своё лето|comiss '!AE15</f>
        <v>16110</v>
      </c>
      <c r="AF15" s="13">
        <f>'Наполни своё лето|comiss '!AF15</f>
        <v>14850</v>
      </c>
    </row>
    <row r="16" spans="1:32" s="16" customFormat="1" ht="12" customHeight="1" x14ac:dyDescent="0.2">
      <c r="A16" s="278">
        <v>2</v>
      </c>
      <c r="B16" s="13">
        <f>'Наполни своё лето|comiss '!B16</f>
        <v>18810</v>
      </c>
      <c r="C16" s="13">
        <f>'Наполни своё лето|comiss '!C16</f>
        <v>18810</v>
      </c>
      <c r="D16" s="13">
        <f>'Наполни своё лето|comiss '!D16</f>
        <v>18810</v>
      </c>
      <c r="E16" s="13">
        <f>'Наполни своё лето|comiss '!E16</f>
        <v>16830</v>
      </c>
      <c r="F16" s="13">
        <f>'Наполни своё лето|comiss '!F16</f>
        <v>17910</v>
      </c>
      <c r="G16" s="13">
        <f>'Наполни своё лето|comiss '!G16</f>
        <v>17460</v>
      </c>
      <c r="H16" s="13">
        <f>'Наполни своё лето|comiss '!H16</f>
        <v>17100</v>
      </c>
      <c r="I16" s="13">
        <f>'Наполни своё лето|comiss '!I16</f>
        <v>20160</v>
      </c>
      <c r="J16" s="13">
        <f>'Наполни своё лето|comiss '!J16</f>
        <v>20700</v>
      </c>
      <c r="K16" s="13">
        <f>'Наполни своё лето|comiss '!K16</f>
        <v>21870</v>
      </c>
      <c r="L16" s="13">
        <f>'Наполни своё лето|comiss '!L16</f>
        <v>18810</v>
      </c>
      <c r="M16" s="13">
        <f>'Наполни своё лето|comiss '!M16</f>
        <v>19710</v>
      </c>
      <c r="N16" s="13">
        <f>'Наполни своё лето|comiss '!N16</f>
        <v>20160</v>
      </c>
      <c r="O16" s="13">
        <f>'Наполни своё лето|comiss '!O16</f>
        <v>19710</v>
      </c>
      <c r="P16" s="13">
        <f>'Наполни своё лето|comiss '!P16</f>
        <v>20700</v>
      </c>
      <c r="Q16" s="13">
        <f>'Наполни своё лето|comiss '!Q16</f>
        <v>20700</v>
      </c>
      <c r="R16" s="13">
        <f>'Наполни своё лето|comiss '!R16</f>
        <v>19710</v>
      </c>
      <c r="S16" s="13">
        <f>'Наполни своё лето|comiss '!S16</f>
        <v>20160</v>
      </c>
      <c r="T16" s="13">
        <f>'Наполни своё лето|comiss '!T16</f>
        <v>20160</v>
      </c>
      <c r="U16" s="13">
        <f>'Наполни своё лето|comiss '!U16</f>
        <v>20700</v>
      </c>
      <c r="V16" s="13">
        <f>'Наполни своё лето|comiss '!V16</f>
        <v>20700</v>
      </c>
      <c r="W16" s="13">
        <f>'Наполни своё лето|comiss '!W16</f>
        <v>21060</v>
      </c>
      <c r="X16" s="13">
        <f>'Наполни своё лето|comiss '!X16</f>
        <v>20700</v>
      </c>
      <c r="Y16" s="13">
        <f>'Наполни своё лето|comiss '!Y16</f>
        <v>18810</v>
      </c>
      <c r="Z16" s="13">
        <f>'Наполни своё лето|comiss '!Z16</f>
        <v>20160</v>
      </c>
      <c r="AA16" s="13">
        <f>'Наполни своё лето|comiss '!AA16</f>
        <v>18360</v>
      </c>
      <c r="AB16" s="13">
        <f>'Наполни своё лето|comiss '!AB16</f>
        <v>16650</v>
      </c>
      <c r="AC16" s="13">
        <f>'Наполни своё лето|comiss '!AC16</f>
        <v>17460</v>
      </c>
      <c r="AD16" s="13">
        <f>'Наполни своё лето|comiss '!AD16</f>
        <v>17730</v>
      </c>
      <c r="AE16" s="13">
        <f>'Наполни своё лето|comiss '!AE16</f>
        <v>17460</v>
      </c>
      <c r="AF16" s="13">
        <f>'Наполни своё лето|comiss '!AF16</f>
        <v>16200</v>
      </c>
    </row>
    <row r="17" spans="1:32"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1:32" s="16" customFormat="1" ht="12" customHeight="1" x14ac:dyDescent="0.2">
      <c r="A18" s="4">
        <v>1</v>
      </c>
      <c r="B18" s="13">
        <f>'Наполни своё лето|comiss '!B18</f>
        <v>25110</v>
      </c>
      <c r="C18" s="13">
        <f>'Наполни своё лето|comiss '!C18</f>
        <v>25110</v>
      </c>
      <c r="D18" s="13">
        <f>'Наполни своё лето|comiss '!D18</f>
        <v>25110</v>
      </c>
      <c r="E18" s="13">
        <f>'Наполни своё лето|comiss '!E18</f>
        <v>23130</v>
      </c>
      <c r="F18" s="13">
        <f>'Наполни своё лето|comiss '!F18</f>
        <v>24210</v>
      </c>
      <c r="G18" s="13">
        <f>'Наполни своё лето|comiss '!G18</f>
        <v>23760</v>
      </c>
      <c r="H18" s="13">
        <f>'Наполни своё лето|comiss '!H18</f>
        <v>23400</v>
      </c>
      <c r="I18" s="13">
        <f>'Наполни своё лето|comiss '!I18</f>
        <v>26460</v>
      </c>
      <c r="J18" s="13">
        <f>'Наполни своё лето|comiss '!J18</f>
        <v>27000</v>
      </c>
      <c r="K18" s="13">
        <f>'Наполни своё лето|comiss '!K18</f>
        <v>28170</v>
      </c>
      <c r="L18" s="13">
        <f>'Наполни своё лето|comiss '!L18</f>
        <v>25110</v>
      </c>
      <c r="M18" s="13">
        <f>'Наполни своё лето|comiss '!M18</f>
        <v>26010</v>
      </c>
      <c r="N18" s="13">
        <f>'Наполни своё лето|comiss '!N18</f>
        <v>26460</v>
      </c>
      <c r="O18" s="13">
        <f>'Наполни своё лето|comiss '!O18</f>
        <v>26010</v>
      </c>
      <c r="P18" s="13">
        <f>'Наполни своё лето|comiss '!P18</f>
        <v>27000</v>
      </c>
      <c r="Q18" s="13">
        <f>'Наполни своё лето|comiss '!Q18</f>
        <v>27000</v>
      </c>
      <c r="R18" s="13">
        <f>'Наполни своё лето|comiss '!R18</f>
        <v>26010</v>
      </c>
      <c r="S18" s="13">
        <f>'Наполни своё лето|comiss '!S18</f>
        <v>26460</v>
      </c>
      <c r="T18" s="13">
        <f>'Наполни своё лето|comiss '!T18</f>
        <v>26460</v>
      </c>
      <c r="U18" s="13">
        <f>'Наполни своё лето|comiss '!U18</f>
        <v>27000</v>
      </c>
      <c r="V18" s="13">
        <f>'Наполни своё лето|comiss '!V18</f>
        <v>27000</v>
      </c>
      <c r="W18" s="13">
        <f>'Наполни своё лето|comiss '!W18</f>
        <v>27360</v>
      </c>
      <c r="X18" s="13">
        <f>'Наполни своё лето|comiss '!X18</f>
        <v>27000</v>
      </c>
      <c r="Y18" s="13">
        <f>'Наполни своё лето|comiss '!Y18</f>
        <v>25110</v>
      </c>
      <c r="Z18" s="13">
        <f>'Наполни своё лето|comiss '!Z18</f>
        <v>26460</v>
      </c>
      <c r="AA18" s="13">
        <f>'Наполни своё лето|comiss '!AA18</f>
        <v>24660</v>
      </c>
      <c r="AB18" s="13">
        <f>'Наполни своё лето|comiss '!AB18</f>
        <v>21150</v>
      </c>
      <c r="AC18" s="13">
        <f>'Наполни своё лето|comiss '!AC18</f>
        <v>21960</v>
      </c>
      <c r="AD18" s="13">
        <f>'Наполни своё лето|comiss '!AD18</f>
        <v>22230</v>
      </c>
      <c r="AE18" s="13">
        <f>'Наполни своё лето|comiss '!AE18</f>
        <v>21960</v>
      </c>
      <c r="AF18" s="13">
        <f>'Наполни своё лето|comiss '!AF18</f>
        <v>20700</v>
      </c>
    </row>
    <row r="19" spans="1:32" s="16" customFormat="1" ht="12" customHeight="1" x14ac:dyDescent="0.2">
      <c r="A19" s="278">
        <v>2</v>
      </c>
      <c r="B19" s="13">
        <f>'Наполни своё лето|comiss '!B19</f>
        <v>25110</v>
      </c>
      <c r="C19" s="13">
        <f>'Наполни своё лето|comiss '!C19</f>
        <v>25110</v>
      </c>
      <c r="D19" s="13">
        <f>'Наполни своё лето|comiss '!D19</f>
        <v>25110</v>
      </c>
      <c r="E19" s="13">
        <f>'Наполни своё лето|comiss '!E19</f>
        <v>23130</v>
      </c>
      <c r="F19" s="13">
        <f>'Наполни своё лето|comiss '!F19</f>
        <v>24210</v>
      </c>
      <c r="G19" s="13">
        <f>'Наполни своё лето|comiss '!G19</f>
        <v>23760</v>
      </c>
      <c r="H19" s="13">
        <f>'Наполни своё лето|comiss '!H19</f>
        <v>23400</v>
      </c>
      <c r="I19" s="13">
        <f>'Наполни своё лето|comiss '!I19</f>
        <v>26460</v>
      </c>
      <c r="J19" s="13">
        <f>'Наполни своё лето|comiss '!J19</f>
        <v>27000</v>
      </c>
      <c r="K19" s="13">
        <f>'Наполни своё лето|comiss '!K19</f>
        <v>28170</v>
      </c>
      <c r="L19" s="13">
        <f>'Наполни своё лето|comiss '!L19</f>
        <v>25110</v>
      </c>
      <c r="M19" s="13">
        <f>'Наполни своё лето|comiss '!M19</f>
        <v>26010</v>
      </c>
      <c r="N19" s="13">
        <f>'Наполни своё лето|comiss '!N19</f>
        <v>26460</v>
      </c>
      <c r="O19" s="13">
        <f>'Наполни своё лето|comiss '!O19</f>
        <v>26010</v>
      </c>
      <c r="P19" s="13">
        <f>'Наполни своё лето|comiss '!P19</f>
        <v>27000</v>
      </c>
      <c r="Q19" s="13">
        <f>'Наполни своё лето|comiss '!Q19</f>
        <v>27000</v>
      </c>
      <c r="R19" s="13">
        <f>'Наполни своё лето|comiss '!R19</f>
        <v>26010</v>
      </c>
      <c r="S19" s="13">
        <f>'Наполни своё лето|comiss '!S19</f>
        <v>26460</v>
      </c>
      <c r="T19" s="13">
        <f>'Наполни своё лето|comiss '!T19</f>
        <v>26460</v>
      </c>
      <c r="U19" s="13">
        <f>'Наполни своё лето|comiss '!U19</f>
        <v>27000</v>
      </c>
      <c r="V19" s="13">
        <f>'Наполни своё лето|comiss '!V19</f>
        <v>27000</v>
      </c>
      <c r="W19" s="13">
        <f>'Наполни своё лето|comiss '!W19</f>
        <v>27360</v>
      </c>
      <c r="X19" s="13">
        <f>'Наполни своё лето|comiss '!X19</f>
        <v>27000</v>
      </c>
      <c r="Y19" s="13">
        <f>'Наполни своё лето|comiss '!Y19</f>
        <v>25110</v>
      </c>
      <c r="Z19" s="13">
        <f>'Наполни своё лето|comiss '!Z19</f>
        <v>26460</v>
      </c>
      <c r="AA19" s="13">
        <f>'Наполни своё лето|comiss '!AA19</f>
        <v>24660</v>
      </c>
      <c r="AB19" s="13">
        <f>'Наполни своё лето|comiss '!AB19</f>
        <v>21150</v>
      </c>
      <c r="AC19" s="13">
        <f>'Наполни своё лето|comiss '!AC19</f>
        <v>21960</v>
      </c>
      <c r="AD19" s="13">
        <f>'Наполни своё лето|comiss '!AD19</f>
        <v>22230</v>
      </c>
      <c r="AE19" s="13">
        <f>'Наполни своё лето|comiss '!AE19</f>
        <v>21960</v>
      </c>
      <c r="AF19" s="13">
        <f>'Наполни своё лето|comiss '!AF19</f>
        <v>20700</v>
      </c>
    </row>
    <row r="20" spans="1:32" s="16" customFormat="1" ht="12" customHeight="1" x14ac:dyDescent="0.2">
      <c r="A20" s="278">
        <v>3</v>
      </c>
      <c r="B20" s="13">
        <f>'Наполни своё лето|comiss '!B20</f>
        <v>25110</v>
      </c>
      <c r="C20" s="13">
        <f>'Наполни своё лето|comiss '!C20</f>
        <v>25110</v>
      </c>
      <c r="D20" s="13">
        <f>'Наполни своё лето|comiss '!D20</f>
        <v>25110</v>
      </c>
      <c r="E20" s="13">
        <f>'Наполни своё лето|comiss '!E20</f>
        <v>23130</v>
      </c>
      <c r="F20" s="13">
        <f>'Наполни своё лето|comiss '!F20</f>
        <v>24210</v>
      </c>
      <c r="G20" s="13">
        <f>'Наполни своё лето|comiss '!G20</f>
        <v>23760</v>
      </c>
      <c r="H20" s="13">
        <f>'Наполни своё лето|comiss '!H20</f>
        <v>23400</v>
      </c>
      <c r="I20" s="13">
        <f>'Наполни своё лето|comiss '!I20</f>
        <v>26460</v>
      </c>
      <c r="J20" s="13">
        <f>'Наполни своё лето|comiss '!J20</f>
        <v>27000</v>
      </c>
      <c r="K20" s="13">
        <f>'Наполни своё лето|comiss '!K20</f>
        <v>28170</v>
      </c>
      <c r="L20" s="13">
        <f>'Наполни своё лето|comiss '!L20</f>
        <v>25110</v>
      </c>
      <c r="M20" s="13">
        <f>'Наполни своё лето|comiss '!M20</f>
        <v>26010</v>
      </c>
      <c r="N20" s="13">
        <f>'Наполни своё лето|comiss '!N20</f>
        <v>26460</v>
      </c>
      <c r="O20" s="13">
        <f>'Наполни своё лето|comiss '!O20</f>
        <v>26010</v>
      </c>
      <c r="P20" s="13">
        <f>'Наполни своё лето|comiss '!P20</f>
        <v>27000</v>
      </c>
      <c r="Q20" s="13">
        <f>'Наполни своё лето|comiss '!Q20</f>
        <v>27000</v>
      </c>
      <c r="R20" s="13">
        <f>'Наполни своё лето|comiss '!R20</f>
        <v>26010</v>
      </c>
      <c r="S20" s="13">
        <f>'Наполни своё лето|comiss '!S20</f>
        <v>26460</v>
      </c>
      <c r="T20" s="13">
        <f>'Наполни своё лето|comiss '!T20</f>
        <v>26460</v>
      </c>
      <c r="U20" s="13">
        <f>'Наполни своё лето|comiss '!U20</f>
        <v>27000</v>
      </c>
      <c r="V20" s="13">
        <f>'Наполни своё лето|comiss '!V20</f>
        <v>27000</v>
      </c>
      <c r="W20" s="13">
        <f>'Наполни своё лето|comiss '!W20</f>
        <v>27360</v>
      </c>
      <c r="X20" s="13">
        <f>'Наполни своё лето|comiss '!X20</f>
        <v>27000</v>
      </c>
      <c r="Y20" s="13">
        <f>'Наполни своё лето|comiss '!Y20</f>
        <v>25110</v>
      </c>
      <c r="Z20" s="13">
        <f>'Наполни своё лето|comiss '!Z20</f>
        <v>26460</v>
      </c>
      <c r="AA20" s="13">
        <f>'Наполни своё лето|comiss '!AA20</f>
        <v>24660</v>
      </c>
      <c r="AB20" s="13">
        <f>'Наполни своё лето|comiss '!AB20</f>
        <v>21150</v>
      </c>
      <c r="AC20" s="13">
        <f>'Наполни своё лето|comiss '!AC20</f>
        <v>21960</v>
      </c>
      <c r="AD20" s="13">
        <f>'Наполни своё лето|comiss '!AD20</f>
        <v>22230</v>
      </c>
      <c r="AE20" s="13">
        <f>'Наполни своё лето|comiss '!AE20</f>
        <v>21960</v>
      </c>
      <c r="AF20" s="13">
        <f>'Наполни своё лето|comiss '!AF20</f>
        <v>20700</v>
      </c>
    </row>
    <row r="21" spans="1:32" s="16" customFormat="1" ht="12" customHeight="1" x14ac:dyDescent="0.2">
      <c r="A21" s="278">
        <v>4</v>
      </c>
      <c r="B21" s="13">
        <f>'Наполни своё лето|comiss '!B21</f>
        <v>25110</v>
      </c>
      <c r="C21" s="13">
        <f>'Наполни своё лето|comiss '!C21</f>
        <v>25110</v>
      </c>
      <c r="D21" s="13">
        <f>'Наполни своё лето|comiss '!D21</f>
        <v>25110</v>
      </c>
      <c r="E21" s="13">
        <f>'Наполни своё лето|comiss '!E21</f>
        <v>23130</v>
      </c>
      <c r="F21" s="13">
        <f>'Наполни своё лето|comiss '!F21</f>
        <v>24210</v>
      </c>
      <c r="G21" s="13">
        <f>'Наполни своё лето|comiss '!G21</f>
        <v>23760</v>
      </c>
      <c r="H21" s="13">
        <f>'Наполни своё лето|comiss '!H21</f>
        <v>23400</v>
      </c>
      <c r="I21" s="13">
        <f>'Наполни своё лето|comiss '!I21</f>
        <v>26460</v>
      </c>
      <c r="J21" s="13">
        <f>'Наполни своё лето|comiss '!J21</f>
        <v>27000</v>
      </c>
      <c r="K21" s="13">
        <f>'Наполни своё лето|comiss '!K21</f>
        <v>28170</v>
      </c>
      <c r="L21" s="13">
        <f>'Наполни своё лето|comiss '!L21</f>
        <v>25110</v>
      </c>
      <c r="M21" s="13">
        <f>'Наполни своё лето|comiss '!M21</f>
        <v>26010</v>
      </c>
      <c r="N21" s="13">
        <f>'Наполни своё лето|comiss '!N21</f>
        <v>26460</v>
      </c>
      <c r="O21" s="13">
        <f>'Наполни своё лето|comiss '!O21</f>
        <v>26010</v>
      </c>
      <c r="P21" s="13">
        <f>'Наполни своё лето|comiss '!P21</f>
        <v>27000</v>
      </c>
      <c r="Q21" s="13">
        <f>'Наполни своё лето|comiss '!Q21</f>
        <v>27000</v>
      </c>
      <c r="R21" s="13">
        <f>'Наполни своё лето|comiss '!R21</f>
        <v>26010</v>
      </c>
      <c r="S21" s="13">
        <f>'Наполни своё лето|comiss '!S21</f>
        <v>26460</v>
      </c>
      <c r="T21" s="13">
        <f>'Наполни своё лето|comiss '!T21</f>
        <v>26460</v>
      </c>
      <c r="U21" s="13">
        <f>'Наполни своё лето|comiss '!U21</f>
        <v>27000</v>
      </c>
      <c r="V21" s="13">
        <f>'Наполни своё лето|comiss '!V21</f>
        <v>27000</v>
      </c>
      <c r="W21" s="13">
        <f>'Наполни своё лето|comiss '!W21</f>
        <v>27360</v>
      </c>
      <c r="X21" s="13">
        <f>'Наполни своё лето|comiss '!X21</f>
        <v>27000</v>
      </c>
      <c r="Y21" s="13">
        <f>'Наполни своё лето|comiss '!Y21</f>
        <v>25110</v>
      </c>
      <c r="Z21" s="13">
        <f>'Наполни своё лето|comiss '!Z21</f>
        <v>26460</v>
      </c>
      <c r="AA21" s="13">
        <f>'Наполни своё лето|comiss '!AA21</f>
        <v>24660</v>
      </c>
      <c r="AB21" s="13">
        <f>'Наполни своё лето|comiss '!AB21</f>
        <v>21150</v>
      </c>
      <c r="AC21" s="13">
        <f>'Наполни своё лето|comiss '!AC21</f>
        <v>21960</v>
      </c>
      <c r="AD21" s="13">
        <f>'Наполни своё лето|comiss '!AD21</f>
        <v>22230</v>
      </c>
      <c r="AE21" s="13">
        <f>'Наполни своё лето|comiss '!AE21</f>
        <v>21960</v>
      </c>
      <c r="AF21" s="13">
        <f>'Наполни своё лето|comiss '!AF21</f>
        <v>20700</v>
      </c>
    </row>
    <row r="22" spans="1:32"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row>
    <row r="23" spans="1:32"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row>
    <row r="24" spans="1:32" s="16" customFormat="1" ht="12" customHeight="1" x14ac:dyDescent="0.2">
      <c r="A24" s="153" t="s">
        <v>169</v>
      </c>
      <c r="B24" s="113">
        <f t="shared" ref="B24" si="0">B3</f>
        <v>45809</v>
      </c>
      <c r="C24" s="113">
        <f t="shared" ref="C24:AF24" si="1">C3</f>
        <v>45810</v>
      </c>
      <c r="D24" s="113">
        <f t="shared" si="1"/>
        <v>45815</v>
      </c>
      <c r="E24" s="113">
        <f t="shared" si="1"/>
        <v>45817</v>
      </c>
      <c r="F24" s="113">
        <f t="shared" si="1"/>
        <v>45820</v>
      </c>
      <c r="G24" s="113">
        <f t="shared" si="1"/>
        <v>45823</v>
      </c>
      <c r="H24" s="113">
        <f t="shared" si="1"/>
        <v>45824</v>
      </c>
      <c r="I24" s="113">
        <f t="shared" si="1"/>
        <v>45837</v>
      </c>
      <c r="J24" s="113">
        <f t="shared" si="1"/>
        <v>45839</v>
      </c>
      <c r="K24" s="113">
        <f t="shared" si="1"/>
        <v>45849</v>
      </c>
      <c r="L24" s="113">
        <f t="shared" si="1"/>
        <v>45852</v>
      </c>
      <c r="M24" s="113">
        <f t="shared" si="1"/>
        <v>45855</v>
      </c>
      <c r="N24" s="113">
        <f t="shared" si="1"/>
        <v>45856</v>
      </c>
      <c r="O24" s="113">
        <f t="shared" si="1"/>
        <v>45858</v>
      </c>
      <c r="P24" s="113">
        <f t="shared" si="1"/>
        <v>45863</v>
      </c>
      <c r="Q24" s="113">
        <f t="shared" si="1"/>
        <v>45865</v>
      </c>
      <c r="R24" s="113">
        <f t="shared" si="1"/>
        <v>45867</v>
      </c>
      <c r="S24" s="113">
        <f t="shared" si="1"/>
        <v>45870</v>
      </c>
      <c r="T24" s="113">
        <f t="shared" si="1"/>
        <v>45872</v>
      </c>
      <c r="U24" s="113">
        <f t="shared" si="1"/>
        <v>45878</v>
      </c>
      <c r="V24" s="113">
        <f t="shared" si="1"/>
        <v>45879</v>
      </c>
      <c r="W24" s="113">
        <f t="shared" si="1"/>
        <v>45884</v>
      </c>
      <c r="X24" s="113">
        <f t="shared" si="1"/>
        <v>45886</v>
      </c>
      <c r="Y24" s="113">
        <f t="shared" si="1"/>
        <v>45889</v>
      </c>
      <c r="Z24" s="113">
        <f t="shared" si="1"/>
        <v>45891</v>
      </c>
      <c r="AA24" s="113">
        <f t="shared" si="1"/>
        <v>45893</v>
      </c>
      <c r="AB24" s="113">
        <f t="shared" si="1"/>
        <v>45901</v>
      </c>
      <c r="AC24" s="113">
        <f t="shared" si="1"/>
        <v>45905</v>
      </c>
      <c r="AD24" s="113">
        <f t="shared" si="1"/>
        <v>45909</v>
      </c>
      <c r="AE24" s="113">
        <f t="shared" si="1"/>
        <v>45922</v>
      </c>
      <c r="AF24" s="113">
        <f t="shared" si="1"/>
        <v>45928</v>
      </c>
    </row>
    <row r="25" spans="1:32" s="16" customFormat="1" ht="12" customHeight="1" x14ac:dyDescent="0.2">
      <c r="A25" s="271" t="s">
        <v>200</v>
      </c>
      <c r="B25" s="113">
        <f t="shared" ref="B25" si="2">B4</f>
        <v>45809</v>
      </c>
      <c r="C25" s="113">
        <f t="shared" ref="C25:AF25" si="3">C4</f>
        <v>45814</v>
      </c>
      <c r="D25" s="113">
        <f t="shared" si="3"/>
        <v>45816</v>
      </c>
      <c r="E25" s="113">
        <f t="shared" si="3"/>
        <v>45819</v>
      </c>
      <c r="F25" s="113">
        <f t="shared" si="3"/>
        <v>45822</v>
      </c>
      <c r="G25" s="113">
        <f t="shared" si="3"/>
        <v>45823</v>
      </c>
      <c r="H25" s="113">
        <f t="shared" si="3"/>
        <v>45836</v>
      </c>
      <c r="I25" s="113">
        <f t="shared" si="3"/>
        <v>45838</v>
      </c>
      <c r="J25" s="113">
        <f t="shared" si="3"/>
        <v>45848</v>
      </c>
      <c r="K25" s="113">
        <f t="shared" si="3"/>
        <v>45851</v>
      </c>
      <c r="L25" s="113">
        <f t="shared" si="3"/>
        <v>45854</v>
      </c>
      <c r="M25" s="113">
        <f t="shared" si="3"/>
        <v>45855</v>
      </c>
      <c r="N25" s="113">
        <f t="shared" si="3"/>
        <v>45857</v>
      </c>
      <c r="O25" s="113">
        <f t="shared" si="3"/>
        <v>45862</v>
      </c>
      <c r="P25" s="113">
        <f t="shared" si="3"/>
        <v>45864</v>
      </c>
      <c r="Q25" s="113">
        <f t="shared" si="3"/>
        <v>45866</v>
      </c>
      <c r="R25" s="113">
        <f t="shared" si="3"/>
        <v>45869</v>
      </c>
      <c r="S25" s="113">
        <f t="shared" si="3"/>
        <v>45871</v>
      </c>
      <c r="T25" s="113">
        <f t="shared" si="3"/>
        <v>45877</v>
      </c>
      <c r="U25" s="113">
        <f t="shared" si="3"/>
        <v>45878</v>
      </c>
      <c r="V25" s="113">
        <f t="shared" si="3"/>
        <v>45883</v>
      </c>
      <c r="W25" s="113">
        <f t="shared" si="3"/>
        <v>45885</v>
      </c>
      <c r="X25" s="113">
        <f t="shared" si="3"/>
        <v>45888</v>
      </c>
      <c r="Y25" s="113">
        <f t="shared" si="3"/>
        <v>45890</v>
      </c>
      <c r="Z25" s="113">
        <f t="shared" si="3"/>
        <v>45892</v>
      </c>
      <c r="AA25" s="113">
        <f t="shared" si="3"/>
        <v>45900</v>
      </c>
      <c r="AB25" s="113">
        <f t="shared" si="3"/>
        <v>45904</v>
      </c>
      <c r="AC25" s="113">
        <f t="shared" si="3"/>
        <v>45908</v>
      </c>
      <c r="AD25" s="113">
        <f t="shared" si="3"/>
        <v>45921</v>
      </c>
      <c r="AE25" s="113">
        <f t="shared" si="3"/>
        <v>45927</v>
      </c>
      <c r="AF25" s="113">
        <f t="shared" si="3"/>
        <v>45930</v>
      </c>
    </row>
    <row r="26" spans="1:32"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row>
    <row r="27" spans="1:32" s="16" customFormat="1" ht="12" customHeight="1" x14ac:dyDescent="0.2">
      <c r="A27" s="4">
        <v>1</v>
      </c>
      <c r="B27" s="20">
        <f>B6*0.85</f>
        <v>7573.5</v>
      </c>
      <c r="C27" s="20">
        <f t="shared" ref="C27:AF37" si="4">C6*0.85</f>
        <v>7573.5</v>
      </c>
      <c r="D27" s="20">
        <f t="shared" si="4"/>
        <v>7573.5</v>
      </c>
      <c r="E27" s="20">
        <f t="shared" si="4"/>
        <v>5890.5</v>
      </c>
      <c r="F27" s="20">
        <f t="shared" si="4"/>
        <v>6808.5</v>
      </c>
      <c r="G27" s="20">
        <f t="shared" si="4"/>
        <v>6426</v>
      </c>
      <c r="H27" s="20">
        <f t="shared" si="4"/>
        <v>6120</v>
      </c>
      <c r="I27" s="20">
        <f t="shared" si="4"/>
        <v>8721</v>
      </c>
      <c r="J27" s="20">
        <f t="shared" si="4"/>
        <v>9180</v>
      </c>
      <c r="K27" s="20">
        <f t="shared" si="4"/>
        <v>10174.5</v>
      </c>
      <c r="L27" s="20">
        <f t="shared" si="4"/>
        <v>7573.5</v>
      </c>
      <c r="M27" s="20">
        <f t="shared" si="4"/>
        <v>8338.5</v>
      </c>
      <c r="N27" s="20">
        <f t="shared" si="4"/>
        <v>8721</v>
      </c>
      <c r="O27" s="20">
        <f t="shared" si="4"/>
        <v>8338.5</v>
      </c>
      <c r="P27" s="20">
        <f t="shared" si="4"/>
        <v>9180</v>
      </c>
      <c r="Q27" s="20">
        <f t="shared" si="4"/>
        <v>9180</v>
      </c>
      <c r="R27" s="20">
        <f t="shared" si="4"/>
        <v>8338.5</v>
      </c>
      <c r="S27" s="20">
        <f t="shared" si="4"/>
        <v>8721</v>
      </c>
      <c r="T27" s="20">
        <f t="shared" si="4"/>
        <v>8721</v>
      </c>
      <c r="U27" s="20">
        <f t="shared" si="4"/>
        <v>9180</v>
      </c>
      <c r="V27" s="20">
        <f t="shared" si="4"/>
        <v>9180</v>
      </c>
      <c r="W27" s="20">
        <f t="shared" si="4"/>
        <v>9486</v>
      </c>
      <c r="X27" s="20">
        <f t="shared" si="4"/>
        <v>9180</v>
      </c>
      <c r="Y27" s="20">
        <f t="shared" si="4"/>
        <v>7573.5</v>
      </c>
      <c r="Z27" s="20">
        <f t="shared" si="4"/>
        <v>8721</v>
      </c>
      <c r="AA27" s="20">
        <f t="shared" si="4"/>
        <v>7191</v>
      </c>
      <c r="AB27" s="20">
        <f t="shared" si="4"/>
        <v>6502.5</v>
      </c>
      <c r="AC27" s="20">
        <f t="shared" si="4"/>
        <v>7191</v>
      </c>
      <c r="AD27" s="20">
        <f t="shared" si="4"/>
        <v>7420.5</v>
      </c>
      <c r="AE27" s="20">
        <f t="shared" si="4"/>
        <v>7191</v>
      </c>
      <c r="AF27" s="20">
        <f t="shared" si="4"/>
        <v>6120</v>
      </c>
    </row>
    <row r="28" spans="1:32" s="16" customFormat="1" ht="12" customHeight="1" x14ac:dyDescent="0.2">
      <c r="A28" s="4">
        <v>2</v>
      </c>
      <c r="B28" s="20">
        <f t="shared" ref="B28:Q42" si="5">B7*0.85</f>
        <v>8721</v>
      </c>
      <c r="C28" s="20">
        <f t="shared" si="5"/>
        <v>8721</v>
      </c>
      <c r="D28" s="20">
        <f t="shared" si="5"/>
        <v>8721</v>
      </c>
      <c r="E28" s="20">
        <f t="shared" si="5"/>
        <v>7038</v>
      </c>
      <c r="F28" s="20">
        <f t="shared" si="5"/>
        <v>7956</v>
      </c>
      <c r="G28" s="20">
        <f t="shared" si="5"/>
        <v>7573.5</v>
      </c>
      <c r="H28" s="20">
        <f t="shared" si="5"/>
        <v>7267.5</v>
      </c>
      <c r="I28" s="20">
        <f t="shared" si="5"/>
        <v>9868.5</v>
      </c>
      <c r="J28" s="20">
        <f t="shared" si="5"/>
        <v>10327.5</v>
      </c>
      <c r="K28" s="20">
        <f t="shared" si="5"/>
        <v>11322</v>
      </c>
      <c r="L28" s="20">
        <f t="shared" si="5"/>
        <v>8721</v>
      </c>
      <c r="M28" s="20">
        <f t="shared" si="5"/>
        <v>9486</v>
      </c>
      <c r="N28" s="20">
        <f t="shared" si="5"/>
        <v>9868.5</v>
      </c>
      <c r="O28" s="20">
        <f t="shared" si="5"/>
        <v>9486</v>
      </c>
      <c r="P28" s="20">
        <f t="shared" si="5"/>
        <v>10327.5</v>
      </c>
      <c r="Q28" s="20">
        <f t="shared" si="5"/>
        <v>10327.5</v>
      </c>
      <c r="R28" s="20">
        <f t="shared" si="4"/>
        <v>9486</v>
      </c>
      <c r="S28" s="20">
        <f t="shared" si="4"/>
        <v>9868.5</v>
      </c>
      <c r="T28" s="20">
        <f t="shared" si="4"/>
        <v>9868.5</v>
      </c>
      <c r="U28" s="20">
        <f t="shared" si="4"/>
        <v>10327.5</v>
      </c>
      <c r="V28" s="20">
        <f t="shared" si="4"/>
        <v>10327.5</v>
      </c>
      <c r="W28" s="20">
        <f t="shared" si="4"/>
        <v>10633.5</v>
      </c>
      <c r="X28" s="20">
        <f t="shared" si="4"/>
        <v>10327.5</v>
      </c>
      <c r="Y28" s="20">
        <f t="shared" si="4"/>
        <v>8721</v>
      </c>
      <c r="Z28" s="20">
        <f t="shared" si="4"/>
        <v>9868.5</v>
      </c>
      <c r="AA28" s="20">
        <f t="shared" si="4"/>
        <v>8338.5</v>
      </c>
      <c r="AB28" s="20">
        <f t="shared" si="4"/>
        <v>7650</v>
      </c>
      <c r="AC28" s="20">
        <f t="shared" si="4"/>
        <v>8338.5</v>
      </c>
      <c r="AD28" s="20">
        <f t="shared" si="4"/>
        <v>8568</v>
      </c>
      <c r="AE28" s="20">
        <f t="shared" si="4"/>
        <v>8338.5</v>
      </c>
      <c r="AF28" s="20">
        <f t="shared" si="4"/>
        <v>7267.5</v>
      </c>
    </row>
    <row r="29" spans="1:32"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s="16" customFormat="1" ht="12" customHeight="1" x14ac:dyDescent="0.2">
      <c r="A30" s="4">
        <v>1</v>
      </c>
      <c r="B30" s="20">
        <f t="shared" si="5"/>
        <v>9103.5</v>
      </c>
      <c r="C30" s="20">
        <f t="shared" si="4"/>
        <v>9103.5</v>
      </c>
      <c r="D30" s="20">
        <f t="shared" si="4"/>
        <v>9103.5</v>
      </c>
      <c r="E30" s="20">
        <f t="shared" si="4"/>
        <v>7420.5</v>
      </c>
      <c r="F30" s="20">
        <f t="shared" si="4"/>
        <v>8338.5</v>
      </c>
      <c r="G30" s="20">
        <f t="shared" si="4"/>
        <v>7956</v>
      </c>
      <c r="H30" s="20">
        <f t="shared" si="4"/>
        <v>7650</v>
      </c>
      <c r="I30" s="20">
        <f t="shared" si="4"/>
        <v>10251</v>
      </c>
      <c r="J30" s="20">
        <f t="shared" si="4"/>
        <v>10710</v>
      </c>
      <c r="K30" s="20">
        <f t="shared" si="4"/>
        <v>11704.5</v>
      </c>
      <c r="L30" s="20">
        <f t="shared" si="4"/>
        <v>9103.5</v>
      </c>
      <c r="M30" s="20">
        <f t="shared" si="4"/>
        <v>9868.5</v>
      </c>
      <c r="N30" s="20">
        <f t="shared" si="4"/>
        <v>10251</v>
      </c>
      <c r="O30" s="20">
        <f t="shared" si="4"/>
        <v>9868.5</v>
      </c>
      <c r="P30" s="20">
        <f t="shared" si="4"/>
        <v>10710</v>
      </c>
      <c r="Q30" s="20">
        <f t="shared" si="4"/>
        <v>10710</v>
      </c>
      <c r="R30" s="20">
        <f t="shared" si="4"/>
        <v>9868.5</v>
      </c>
      <c r="S30" s="20">
        <f t="shared" si="4"/>
        <v>10251</v>
      </c>
      <c r="T30" s="20">
        <f t="shared" si="4"/>
        <v>10251</v>
      </c>
      <c r="U30" s="20">
        <f t="shared" si="4"/>
        <v>10710</v>
      </c>
      <c r="V30" s="20">
        <f t="shared" si="4"/>
        <v>10710</v>
      </c>
      <c r="W30" s="20">
        <f t="shared" si="4"/>
        <v>11016</v>
      </c>
      <c r="X30" s="20">
        <f t="shared" si="4"/>
        <v>10710</v>
      </c>
      <c r="Y30" s="20">
        <f t="shared" si="4"/>
        <v>9103.5</v>
      </c>
      <c r="Z30" s="20">
        <f t="shared" si="4"/>
        <v>10251</v>
      </c>
      <c r="AA30" s="20">
        <f t="shared" si="4"/>
        <v>8721</v>
      </c>
      <c r="AB30" s="20">
        <f t="shared" si="4"/>
        <v>7650</v>
      </c>
      <c r="AC30" s="20">
        <f t="shared" si="4"/>
        <v>8338.5</v>
      </c>
      <c r="AD30" s="20">
        <f t="shared" si="4"/>
        <v>8568</v>
      </c>
      <c r="AE30" s="20">
        <f t="shared" si="4"/>
        <v>8338.5</v>
      </c>
      <c r="AF30" s="20">
        <f t="shared" si="4"/>
        <v>7267.5</v>
      </c>
    </row>
    <row r="31" spans="1:32" s="16" customFormat="1" ht="12" customHeight="1" x14ac:dyDescent="0.2">
      <c r="A31" s="4">
        <v>2</v>
      </c>
      <c r="B31" s="20">
        <f t="shared" si="5"/>
        <v>10251</v>
      </c>
      <c r="C31" s="20">
        <f t="shared" si="4"/>
        <v>10251</v>
      </c>
      <c r="D31" s="20">
        <f t="shared" si="4"/>
        <v>10251</v>
      </c>
      <c r="E31" s="20">
        <f t="shared" si="4"/>
        <v>8568</v>
      </c>
      <c r="F31" s="20">
        <f t="shared" si="4"/>
        <v>9486</v>
      </c>
      <c r="G31" s="20">
        <f t="shared" si="4"/>
        <v>9103.5</v>
      </c>
      <c r="H31" s="20">
        <f t="shared" si="4"/>
        <v>8797.5</v>
      </c>
      <c r="I31" s="20">
        <f t="shared" si="4"/>
        <v>11398.5</v>
      </c>
      <c r="J31" s="20">
        <f t="shared" si="4"/>
        <v>11857.5</v>
      </c>
      <c r="K31" s="20">
        <f t="shared" si="4"/>
        <v>12852</v>
      </c>
      <c r="L31" s="20">
        <f t="shared" si="4"/>
        <v>10251</v>
      </c>
      <c r="M31" s="20">
        <f t="shared" si="4"/>
        <v>11016</v>
      </c>
      <c r="N31" s="20">
        <f t="shared" si="4"/>
        <v>11398.5</v>
      </c>
      <c r="O31" s="20">
        <f t="shared" si="4"/>
        <v>11016</v>
      </c>
      <c r="P31" s="20">
        <f t="shared" si="4"/>
        <v>11857.5</v>
      </c>
      <c r="Q31" s="20">
        <f t="shared" si="4"/>
        <v>11857.5</v>
      </c>
      <c r="R31" s="20">
        <f t="shared" si="4"/>
        <v>11016</v>
      </c>
      <c r="S31" s="20">
        <f t="shared" si="4"/>
        <v>11398.5</v>
      </c>
      <c r="T31" s="20">
        <f t="shared" si="4"/>
        <v>11398.5</v>
      </c>
      <c r="U31" s="20">
        <f t="shared" si="4"/>
        <v>11857.5</v>
      </c>
      <c r="V31" s="20">
        <f t="shared" si="4"/>
        <v>11857.5</v>
      </c>
      <c r="W31" s="20">
        <f t="shared" si="4"/>
        <v>12163.5</v>
      </c>
      <c r="X31" s="20">
        <f t="shared" si="4"/>
        <v>11857.5</v>
      </c>
      <c r="Y31" s="20">
        <f t="shared" si="4"/>
        <v>10251</v>
      </c>
      <c r="Z31" s="20">
        <f t="shared" si="4"/>
        <v>11398.5</v>
      </c>
      <c r="AA31" s="20">
        <f t="shared" si="4"/>
        <v>9868.5</v>
      </c>
      <c r="AB31" s="20">
        <f t="shared" si="4"/>
        <v>8797.5</v>
      </c>
      <c r="AC31" s="20">
        <f t="shared" si="4"/>
        <v>9486</v>
      </c>
      <c r="AD31" s="20">
        <f t="shared" si="4"/>
        <v>9715.5</v>
      </c>
      <c r="AE31" s="20">
        <f t="shared" si="4"/>
        <v>9486</v>
      </c>
      <c r="AF31" s="20">
        <f t="shared" si="4"/>
        <v>8415</v>
      </c>
    </row>
    <row r="32" spans="1:32"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s="16" customFormat="1" ht="12" customHeight="1" x14ac:dyDescent="0.2">
      <c r="A33" s="4">
        <v>1</v>
      </c>
      <c r="B33" s="20">
        <f t="shared" si="5"/>
        <v>13311</v>
      </c>
      <c r="C33" s="20">
        <f t="shared" si="4"/>
        <v>13311</v>
      </c>
      <c r="D33" s="20">
        <f t="shared" si="4"/>
        <v>13311</v>
      </c>
      <c r="E33" s="20">
        <f t="shared" si="4"/>
        <v>11628</v>
      </c>
      <c r="F33" s="20">
        <f t="shared" si="4"/>
        <v>12546</v>
      </c>
      <c r="G33" s="20">
        <f t="shared" si="4"/>
        <v>12163.5</v>
      </c>
      <c r="H33" s="20">
        <f t="shared" si="4"/>
        <v>11857.5</v>
      </c>
      <c r="I33" s="20">
        <f t="shared" si="4"/>
        <v>14458.5</v>
      </c>
      <c r="J33" s="20">
        <f t="shared" si="4"/>
        <v>14917.5</v>
      </c>
      <c r="K33" s="20">
        <f t="shared" si="4"/>
        <v>15912</v>
      </c>
      <c r="L33" s="20">
        <f t="shared" si="4"/>
        <v>13311</v>
      </c>
      <c r="M33" s="20">
        <f t="shared" si="4"/>
        <v>14076</v>
      </c>
      <c r="N33" s="20">
        <f t="shared" si="4"/>
        <v>14458.5</v>
      </c>
      <c r="O33" s="20">
        <f t="shared" si="4"/>
        <v>14076</v>
      </c>
      <c r="P33" s="20">
        <f t="shared" si="4"/>
        <v>14917.5</v>
      </c>
      <c r="Q33" s="20">
        <f t="shared" si="4"/>
        <v>14917.5</v>
      </c>
      <c r="R33" s="20">
        <f t="shared" si="4"/>
        <v>14076</v>
      </c>
      <c r="S33" s="20">
        <f t="shared" si="4"/>
        <v>14458.5</v>
      </c>
      <c r="T33" s="20">
        <f t="shared" si="4"/>
        <v>14458.5</v>
      </c>
      <c r="U33" s="20">
        <f t="shared" si="4"/>
        <v>14917.5</v>
      </c>
      <c r="V33" s="20">
        <f t="shared" si="4"/>
        <v>14917.5</v>
      </c>
      <c r="W33" s="20">
        <f t="shared" si="4"/>
        <v>15223.5</v>
      </c>
      <c r="X33" s="20">
        <f t="shared" si="4"/>
        <v>14917.5</v>
      </c>
      <c r="Y33" s="20">
        <f t="shared" si="4"/>
        <v>13311</v>
      </c>
      <c r="Z33" s="20">
        <f t="shared" si="4"/>
        <v>14458.5</v>
      </c>
      <c r="AA33" s="20">
        <f t="shared" si="4"/>
        <v>12928.5</v>
      </c>
      <c r="AB33" s="20">
        <f t="shared" si="4"/>
        <v>11475</v>
      </c>
      <c r="AC33" s="20">
        <f t="shared" si="4"/>
        <v>12163.5</v>
      </c>
      <c r="AD33" s="20">
        <f t="shared" si="4"/>
        <v>12393</v>
      </c>
      <c r="AE33" s="20">
        <f t="shared" si="4"/>
        <v>12163.5</v>
      </c>
      <c r="AF33" s="20">
        <f t="shared" si="4"/>
        <v>11092.5</v>
      </c>
    </row>
    <row r="34" spans="1:32" s="16" customFormat="1" ht="12" customHeight="1" x14ac:dyDescent="0.2">
      <c r="A34" s="4">
        <v>2</v>
      </c>
      <c r="B34" s="20">
        <f t="shared" si="5"/>
        <v>14458.5</v>
      </c>
      <c r="C34" s="20">
        <f t="shared" si="4"/>
        <v>14458.5</v>
      </c>
      <c r="D34" s="20">
        <f t="shared" si="4"/>
        <v>14458.5</v>
      </c>
      <c r="E34" s="20">
        <f t="shared" si="4"/>
        <v>12775.5</v>
      </c>
      <c r="F34" s="20">
        <f t="shared" si="4"/>
        <v>13693.5</v>
      </c>
      <c r="G34" s="20">
        <f t="shared" si="4"/>
        <v>13311</v>
      </c>
      <c r="H34" s="20">
        <f t="shared" si="4"/>
        <v>13005</v>
      </c>
      <c r="I34" s="20">
        <f t="shared" si="4"/>
        <v>15606</v>
      </c>
      <c r="J34" s="20">
        <f t="shared" si="4"/>
        <v>16065</v>
      </c>
      <c r="K34" s="20">
        <f t="shared" si="4"/>
        <v>17059.5</v>
      </c>
      <c r="L34" s="20">
        <f t="shared" si="4"/>
        <v>14458.5</v>
      </c>
      <c r="M34" s="20">
        <f t="shared" si="4"/>
        <v>15223.5</v>
      </c>
      <c r="N34" s="20">
        <f t="shared" si="4"/>
        <v>15606</v>
      </c>
      <c r="O34" s="20">
        <f t="shared" si="4"/>
        <v>15223.5</v>
      </c>
      <c r="P34" s="20">
        <f t="shared" si="4"/>
        <v>16065</v>
      </c>
      <c r="Q34" s="20">
        <f t="shared" si="4"/>
        <v>16065</v>
      </c>
      <c r="R34" s="20">
        <f t="shared" si="4"/>
        <v>15223.5</v>
      </c>
      <c r="S34" s="20">
        <f t="shared" si="4"/>
        <v>15606</v>
      </c>
      <c r="T34" s="20">
        <f t="shared" si="4"/>
        <v>15606</v>
      </c>
      <c r="U34" s="20">
        <f t="shared" si="4"/>
        <v>16065</v>
      </c>
      <c r="V34" s="20">
        <f t="shared" si="4"/>
        <v>16065</v>
      </c>
      <c r="W34" s="20">
        <f t="shared" si="4"/>
        <v>16371</v>
      </c>
      <c r="X34" s="20">
        <f t="shared" si="4"/>
        <v>16065</v>
      </c>
      <c r="Y34" s="20">
        <f t="shared" si="4"/>
        <v>14458.5</v>
      </c>
      <c r="Z34" s="20">
        <f t="shared" si="4"/>
        <v>15606</v>
      </c>
      <c r="AA34" s="20">
        <f t="shared" si="4"/>
        <v>14076</v>
      </c>
      <c r="AB34" s="20">
        <f t="shared" si="4"/>
        <v>12622.5</v>
      </c>
      <c r="AC34" s="20">
        <f t="shared" si="4"/>
        <v>13311</v>
      </c>
      <c r="AD34" s="20">
        <f t="shared" si="4"/>
        <v>13540.5</v>
      </c>
      <c r="AE34" s="20">
        <f t="shared" si="4"/>
        <v>13311</v>
      </c>
      <c r="AF34" s="20">
        <f t="shared" si="4"/>
        <v>12240</v>
      </c>
    </row>
    <row r="35" spans="1:32"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row>
    <row r="36" spans="1:32" s="16" customFormat="1" ht="12" customHeight="1" x14ac:dyDescent="0.2">
      <c r="A36" s="4">
        <v>1</v>
      </c>
      <c r="B36" s="20">
        <f t="shared" si="5"/>
        <v>14841</v>
      </c>
      <c r="C36" s="20">
        <f t="shared" si="4"/>
        <v>14841</v>
      </c>
      <c r="D36" s="20">
        <f t="shared" si="4"/>
        <v>14841</v>
      </c>
      <c r="E36" s="20">
        <f t="shared" si="4"/>
        <v>13158</v>
      </c>
      <c r="F36" s="20">
        <f t="shared" si="4"/>
        <v>14076</v>
      </c>
      <c r="G36" s="20">
        <f t="shared" si="4"/>
        <v>13693.5</v>
      </c>
      <c r="H36" s="20">
        <f t="shared" si="4"/>
        <v>13387.5</v>
      </c>
      <c r="I36" s="20">
        <f t="shared" si="4"/>
        <v>15988.5</v>
      </c>
      <c r="J36" s="20">
        <f t="shared" si="4"/>
        <v>16447.5</v>
      </c>
      <c r="K36" s="20">
        <f t="shared" si="4"/>
        <v>17442</v>
      </c>
      <c r="L36" s="20">
        <f t="shared" si="4"/>
        <v>14841</v>
      </c>
      <c r="M36" s="20">
        <f t="shared" si="4"/>
        <v>15606</v>
      </c>
      <c r="N36" s="20">
        <f t="shared" si="4"/>
        <v>15988.5</v>
      </c>
      <c r="O36" s="20">
        <f t="shared" si="4"/>
        <v>15606</v>
      </c>
      <c r="P36" s="20">
        <f t="shared" si="4"/>
        <v>16447.5</v>
      </c>
      <c r="Q36" s="20">
        <f t="shared" si="4"/>
        <v>16447.5</v>
      </c>
      <c r="R36" s="20">
        <f t="shared" si="4"/>
        <v>15606</v>
      </c>
      <c r="S36" s="20">
        <f t="shared" si="4"/>
        <v>15988.5</v>
      </c>
      <c r="T36" s="20">
        <f t="shared" si="4"/>
        <v>15988.5</v>
      </c>
      <c r="U36" s="20">
        <f t="shared" si="4"/>
        <v>16447.5</v>
      </c>
      <c r="V36" s="20">
        <f t="shared" si="4"/>
        <v>16447.5</v>
      </c>
      <c r="W36" s="20">
        <f t="shared" si="4"/>
        <v>16753.5</v>
      </c>
      <c r="X36" s="20">
        <f t="shared" si="4"/>
        <v>16447.5</v>
      </c>
      <c r="Y36" s="20">
        <f t="shared" si="4"/>
        <v>14841</v>
      </c>
      <c r="Z36" s="20">
        <f t="shared" si="4"/>
        <v>15988.5</v>
      </c>
      <c r="AA36" s="20">
        <f t="shared" si="4"/>
        <v>14458.5</v>
      </c>
      <c r="AB36" s="20">
        <f t="shared" si="4"/>
        <v>13005</v>
      </c>
      <c r="AC36" s="20">
        <f t="shared" si="4"/>
        <v>13693.5</v>
      </c>
      <c r="AD36" s="20">
        <f t="shared" si="4"/>
        <v>13923</v>
      </c>
      <c r="AE36" s="20">
        <f t="shared" si="4"/>
        <v>13693.5</v>
      </c>
      <c r="AF36" s="20">
        <f t="shared" si="4"/>
        <v>12622.5</v>
      </c>
    </row>
    <row r="37" spans="1:32" s="16" customFormat="1" ht="12" customHeight="1" x14ac:dyDescent="0.2">
      <c r="A37" s="278">
        <v>2</v>
      </c>
      <c r="B37" s="20">
        <f t="shared" si="5"/>
        <v>15988.5</v>
      </c>
      <c r="C37" s="20">
        <f t="shared" si="4"/>
        <v>15988.5</v>
      </c>
      <c r="D37" s="20">
        <f t="shared" si="4"/>
        <v>15988.5</v>
      </c>
      <c r="E37" s="20">
        <f t="shared" si="4"/>
        <v>14305.5</v>
      </c>
      <c r="F37" s="20">
        <f t="shared" si="4"/>
        <v>15223.5</v>
      </c>
      <c r="G37" s="20">
        <f t="shared" si="4"/>
        <v>14841</v>
      </c>
      <c r="H37" s="20">
        <f t="shared" si="4"/>
        <v>14535</v>
      </c>
      <c r="I37" s="20">
        <f t="shared" si="4"/>
        <v>17136</v>
      </c>
      <c r="J37" s="20">
        <f t="shared" si="4"/>
        <v>17595</v>
      </c>
      <c r="K37" s="20">
        <f t="shared" si="4"/>
        <v>18589.5</v>
      </c>
      <c r="L37" s="20">
        <f t="shared" si="4"/>
        <v>15988.5</v>
      </c>
      <c r="M37" s="20">
        <f t="shared" si="4"/>
        <v>16753.5</v>
      </c>
      <c r="N37" s="20">
        <f t="shared" si="4"/>
        <v>17136</v>
      </c>
      <c r="O37" s="20">
        <f t="shared" si="4"/>
        <v>16753.5</v>
      </c>
      <c r="P37" s="20">
        <f t="shared" si="4"/>
        <v>17595</v>
      </c>
      <c r="Q37" s="20">
        <f t="shared" si="4"/>
        <v>17595</v>
      </c>
      <c r="R37" s="20">
        <f t="shared" si="4"/>
        <v>16753.5</v>
      </c>
      <c r="S37" s="20">
        <f t="shared" si="4"/>
        <v>17136</v>
      </c>
      <c r="T37" s="20">
        <f t="shared" si="4"/>
        <v>17136</v>
      </c>
      <c r="U37" s="20">
        <f t="shared" si="4"/>
        <v>17595</v>
      </c>
      <c r="V37" s="20">
        <f t="shared" si="4"/>
        <v>17595</v>
      </c>
      <c r="W37" s="20">
        <f t="shared" si="4"/>
        <v>17901</v>
      </c>
      <c r="X37" s="20">
        <f t="shared" si="4"/>
        <v>17595</v>
      </c>
      <c r="Y37" s="20">
        <f t="shared" si="4"/>
        <v>15988.5</v>
      </c>
      <c r="Z37" s="20">
        <f t="shared" si="4"/>
        <v>17136</v>
      </c>
      <c r="AA37" s="20">
        <f t="shared" si="4"/>
        <v>15606</v>
      </c>
      <c r="AB37" s="20">
        <f t="shared" si="4"/>
        <v>14152.5</v>
      </c>
      <c r="AC37" s="20">
        <f t="shared" si="4"/>
        <v>14841</v>
      </c>
      <c r="AD37" s="20">
        <f t="shared" si="4"/>
        <v>15070.5</v>
      </c>
      <c r="AE37" s="20">
        <f t="shared" si="4"/>
        <v>14841</v>
      </c>
      <c r="AF37" s="20">
        <f t="shared" si="4"/>
        <v>13770</v>
      </c>
    </row>
    <row r="38" spans="1:32" s="16" customFormat="1" ht="12" customHeight="1" x14ac:dyDescent="0.2">
      <c r="A38" s="279" t="s">
        <v>377</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2" s="16" customFormat="1" ht="12" customHeight="1" x14ac:dyDescent="0.2">
      <c r="A39" s="4">
        <v>1</v>
      </c>
      <c r="B39" s="20">
        <f t="shared" si="5"/>
        <v>21343.5</v>
      </c>
      <c r="C39" s="20">
        <f t="shared" ref="C39:AF42" si="6">C18*0.85</f>
        <v>21343.5</v>
      </c>
      <c r="D39" s="20">
        <f t="shared" si="6"/>
        <v>21343.5</v>
      </c>
      <c r="E39" s="20">
        <f t="shared" si="6"/>
        <v>19660.5</v>
      </c>
      <c r="F39" s="20">
        <f t="shared" si="6"/>
        <v>20578.5</v>
      </c>
      <c r="G39" s="20">
        <f t="shared" si="6"/>
        <v>20196</v>
      </c>
      <c r="H39" s="20">
        <f t="shared" si="6"/>
        <v>19890</v>
      </c>
      <c r="I39" s="20">
        <f t="shared" si="6"/>
        <v>22491</v>
      </c>
      <c r="J39" s="20">
        <f t="shared" si="6"/>
        <v>22950</v>
      </c>
      <c r="K39" s="20">
        <f t="shared" si="6"/>
        <v>23944.5</v>
      </c>
      <c r="L39" s="20">
        <f t="shared" si="6"/>
        <v>21343.5</v>
      </c>
      <c r="M39" s="20">
        <f t="shared" si="6"/>
        <v>22108.5</v>
      </c>
      <c r="N39" s="20">
        <f t="shared" si="6"/>
        <v>22491</v>
      </c>
      <c r="O39" s="20">
        <f t="shared" si="6"/>
        <v>22108.5</v>
      </c>
      <c r="P39" s="20">
        <f t="shared" si="6"/>
        <v>22950</v>
      </c>
      <c r="Q39" s="20">
        <f t="shared" si="6"/>
        <v>22950</v>
      </c>
      <c r="R39" s="20">
        <f t="shared" si="6"/>
        <v>22108.5</v>
      </c>
      <c r="S39" s="20">
        <f t="shared" si="6"/>
        <v>22491</v>
      </c>
      <c r="T39" s="20">
        <f t="shared" si="6"/>
        <v>22491</v>
      </c>
      <c r="U39" s="20">
        <f t="shared" si="6"/>
        <v>22950</v>
      </c>
      <c r="V39" s="20">
        <f t="shared" si="6"/>
        <v>22950</v>
      </c>
      <c r="W39" s="20">
        <f t="shared" si="6"/>
        <v>23256</v>
      </c>
      <c r="X39" s="20">
        <f t="shared" si="6"/>
        <v>22950</v>
      </c>
      <c r="Y39" s="20">
        <f t="shared" si="6"/>
        <v>21343.5</v>
      </c>
      <c r="Z39" s="20">
        <f t="shared" si="6"/>
        <v>22491</v>
      </c>
      <c r="AA39" s="20">
        <f t="shared" si="6"/>
        <v>20961</v>
      </c>
      <c r="AB39" s="20">
        <f t="shared" si="6"/>
        <v>17977.5</v>
      </c>
      <c r="AC39" s="20">
        <f t="shared" si="6"/>
        <v>18666</v>
      </c>
      <c r="AD39" s="20">
        <f t="shared" si="6"/>
        <v>18895.5</v>
      </c>
      <c r="AE39" s="20">
        <f t="shared" si="6"/>
        <v>18666</v>
      </c>
      <c r="AF39" s="20">
        <f t="shared" si="6"/>
        <v>17595</v>
      </c>
    </row>
    <row r="40" spans="1:32" s="16" customFormat="1" ht="12" customHeight="1" x14ac:dyDescent="0.2">
      <c r="A40" s="278">
        <v>2</v>
      </c>
      <c r="B40" s="20">
        <f t="shared" si="5"/>
        <v>21343.5</v>
      </c>
      <c r="C40" s="20">
        <f t="shared" si="6"/>
        <v>21343.5</v>
      </c>
      <c r="D40" s="20">
        <f t="shared" si="6"/>
        <v>21343.5</v>
      </c>
      <c r="E40" s="20">
        <f t="shared" si="6"/>
        <v>19660.5</v>
      </c>
      <c r="F40" s="20">
        <f t="shared" si="6"/>
        <v>20578.5</v>
      </c>
      <c r="G40" s="20">
        <f t="shared" si="6"/>
        <v>20196</v>
      </c>
      <c r="H40" s="20">
        <f t="shared" si="6"/>
        <v>19890</v>
      </c>
      <c r="I40" s="20">
        <f t="shared" si="6"/>
        <v>22491</v>
      </c>
      <c r="J40" s="20">
        <f t="shared" si="6"/>
        <v>22950</v>
      </c>
      <c r="K40" s="20">
        <f t="shared" si="6"/>
        <v>23944.5</v>
      </c>
      <c r="L40" s="20">
        <f t="shared" si="6"/>
        <v>21343.5</v>
      </c>
      <c r="M40" s="20">
        <f t="shared" si="6"/>
        <v>22108.5</v>
      </c>
      <c r="N40" s="20">
        <f t="shared" si="6"/>
        <v>22491</v>
      </c>
      <c r="O40" s="20">
        <f t="shared" si="6"/>
        <v>22108.5</v>
      </c>
      <c r="P40" s="20">
        <f t="shared" si="6"/>
        <v>22950</v>
      </c>
      <c r="Q40" s="20">
        <f t="shared" si="6"/>
        <v>22950</v>
      </c>
      <c r="R40" s="20">
        <f t="shared" si="6"/>
        <v>22108.5</v>
      </c>
      <c r="S40" s="20">
        <f t="shared" si="6"/>
        <v>22491</v>
      </c>
      <c r="T40" s="20">
        <f t="shared" si="6"/>
        <v>22491</v>
      </c>
      <c r="U40" s="20">
        <f t="shared" si="6"/>
        <v>22950</v>
      </c>
      <c r="V40" s="20">
        <f t="shared" si="6"/>
        <v>22950</v>
      </c>
      <c r="W40" s="20">
        <f t="shared" si="6"/>
        <v>23256</v>
      </c>
      <c r="X40" s="20">
        <f t="shared" si="6"/>
        <v>22950</v>
      </c>
      <c r="Y40" s="20">
        <f t="shared" si="6"/>
        <v>21343.5</v>
      </c>
      <c r="Z40" s="20">
        <f t="shared" si="6"/>
        <v>22491</v>
      </c>
      <c r="AA40" s="20">
        <f t="shared" si="6"/>
        <v>20961</v>
      </c>
      <c r="AB40" s="20">
        <f t="shared" si="6"/>
        <v>17977.5</v>
      </c>
      <c r="AC40" s="20">
        <f t="shared" si="6"/>
        <v>18666</v>
      </c>
      <c r="AD40" s="20">
        <f t="shared" si="6"/>
        <v>18895.5</v>
      </c>
      <c r="AE40" s="20">
        <f t="shared" si="6"/>
        <v>18666</v>
      </c>
      <c r="AF40" s="20">
        <f t="shared" si="6"/>
        <v>17595</v>
      </c>
    </row>
    <row r="41" spans="1:32" s="16" customFormat="1" ht="12" customHeight="1" x14ac:dyDescent="0.2">
      <c r="A41" s="278">
        <v>3</v>
      </c>
      <c r="B41" s="20">
        <f t="shared" si="5"/>
        <v>21343.5</v>
      </c>
      <c r="C41" s="20">
        <f t="shared" si="6"/>
        <v>21343.5</v>
      </c>
      <c r="D41" s="20">
        <f t="shared" si="6"/>
        <v>21343.5</v>
      </c>
      <c r="E41" s="20">
        <f t="shared" si="6"/>
        <v>19660.5</v>
      </c>
      <c r="F41" s="20">
        <f t="shared" si="6"/>
        <v>20578.5</v>
      </c>
      <c r="G41" s="20">
        <f t="shared" si="6"/>
        <v>20196</v>
      </c>
      <c r="H41" s="20">
        <f t="shared" si="6"/>
        <v>19890</v>
      </c>
      <c r="I41" s="20">
        <f t="shared" si="6"/>
        <v>22491</v>
      </c>
      <c r="J41" s="20">
        <f t="shared" si="6"/>
        <v>22950</v>
      </c>
      <c r="K41" s="20">
        <f t="shared" si="6"/>
        <v>23944.5</v>
      </c>
      <c r="L41" s="20">
        <f t="shared" si="6"/>
        <v>21343.5</v>
      </c>
      <c r="M41" s="20">
        <f t="shared" si="6"/>
        <v>22108.5</v>
      </c>
      <c r="N41" s="20">
        <f t="shared" si="6"/>
        <v>22491</v>
      </c>
      <c r="O41" s="20">
        <f t="shared" si="6"/>
        <v>22108.5</v>
      </c>
      <c r="P41" s="20">
        <f t="shared" si="6"/>
        <v>22950</v>
      </c>
      <c r="Q41" s="20">
        <f t="shared" si="6"/>
        <v>22950</v>
      </c>
      <c r="R41" s="20">
        <f t="shared" si="6"/>
        <v>22108.5</v>
      </c>
      <c r="S41" s="20">
        <f t="shared" si="6"/>
        <v>22491</v>
      </c>
      <c r="T41" s="20">
        <f t="shared" si="6"/>
        <v>22491</v>
      </c>
      <c r="U41" s="20">
        <f t="shared" si="6"/>
        <v>22950</v>
      </c>
      <c r="V41" s="20">
        <f t="shared" si="6"/>
        <v>22950</v>
      </c>
      <c r="W41" s="20">
        <f t="shared" si="6"/>
        <v>23256</v>
      </c>
      <c r="X41" s="20">
        <f t="shared" si="6"/>
        <v>22950</v>
      </c>
      <c r="Y41" s="20">
        <f t="shared" si="6"/>
        <v>21343.5</v>
      </c>
      <c r="Z41" s="20">
        <f t="shared" si="6"/>
        <v>22491</v>
      </c>
      <c r="AA41" s="20">
        <f t="shared" si="6"/>
        <v>20961</v>
      </c>
      <c r="AB41" s="20">
        <f t="shared" si="6"/>
        <v>17977.5</v>
      </c>
      <c r="AC41" s="20">
        <f t="shared" si="6"/>
        <v>18666</v>
      </c>
      <c r="AD41" s="20">
        <f t="shared" si="6"/>
        <v>18895.5</v>
      </c>
      <c r="AE41" s="20">
        <f t="shared" si="6"/>
        <v>18666</v>
      </c>
      <c r="AF41" s="20">
        <f t="shared" si="6"/>
        <v>17595</v>
      </c>
    </row>
    <row r="42" spans="1:32" s="16" customFormat="1" ht="12" customHeight="1" x14ac:dyDescent="0.2">
      <c r="A42" s="278">
        <v>4</v>
      </c>
      <c r="B42" s="20">
        <f t="shared" si="5"/>
        <v>21343.5</v>
      </c>
      <c r="C42" s="20">
        <f t="shared" si="6"/>
        <v>21343.5</v>
      </c>
      <c r="D42" s="20">
        <f t="shared" si="6"/>
        <v>21343.5</v>
      </c>
      <c r="E42" s="20">
        <f t="shared" si="6"/>
        <v>19660.5</v>
      </c>
      <c r="F42" s="20">
        <f t="shared" si="6"/>
        <v>20578.5</v>
      </c>
      <c r="G42" s="20">
        <f t="shared" si="6"/>
        <v>20196</v>
      </c>
      <c r="H42" s="20">
        <f t="shared" si="6"/>
        <v>19890</v>
      </c>
      <c r="I42" s="20">
        <f t="shared" si="6"/>
        <v>22491</v>
      </c>
      <c r="J42" s="20">
        <f t="shared" si="6"/>
        <v>22950</v>
      </c>
      <c r="K42" s="20">
        <f t="shared" si="6"/>
        <v>23944.5</v>
      </c>
      <c r="L42" s="20">
        <f t="shared" si="6"/>
        <v>21343.5</v>
      </c>
      <c r="M42" s="20">
        <f t="shared" si="6"/>
        <v>22108.5</v>
      </c>
      <c r="N42" s="20">
        <f t="shared" si="6"/>
        <v>22491</v>
      </c>
      <c r="O42" s="20">
        <f t="shared" si="6"/>
        <v>22108.5</v>
      </c>
      <c r="P42" s="20">
        <f t="shared" si="6"/>
        <v>22950</v>
      </c>
      <c r="Q42" s="20">
        <f t="shared" si="6"/>
        <v>22950</v>
      </c>
      <c r="R42" s="20">
        <f t="shared" si="6"/>
        <v>22108.5</v>
      </c>
      <c r="S42" s="20">
        <f t="shared" si="6"/>
        <v>22491</v>
      </c>
      <c r="T42" s="20">
        <f t="shared" si="6"/>
        <v>22491</v>
      </c>
      <c r="U42" s="20">
        <f t="shared" si="6"/>
        <v>22950</v>
      </c>
      <c r="V42" s="20">
        <f t="shared" si="6"/>
        <v>22950</v>
      </c>
      <c r="W42" s="20">
        <f t="shared" si="6"/>
        <v>23256</v>
      </c>
      <c r="X42" s="20">
        <f t="shared" si="6"/>
        <v>22950</v>
      </c>
      <c r="Y42" s="20">
        <f t="shared" si="6"/>
        <v>21343.5</v>
      </c>
      <c r="Z42" s="20">
        <f t="shared" si="6"/>
        <v>22491</v>
      </c>
      <c r="AA42" s="20">
        <f t="shared" si="6"/>
        <v>20961</v>
      </c>
      <c r="AB42" s="20">
        <f t="shared" si="6"/>
        <v>17977.5</v>
      </c>
      <c r="AC42" s="20">
        <f t="shared" si="6"/>
        <v>18666</v>
      </c>
      <c r="AD42" s="20">
        <f t="shared" si="6"/>
        <v>18895.5</v>
      </c>
      <c r="AE42" s="20">
        <f t="shared" si="6"/>
        <v>18666</v>
      </c>
      <c r="AF42" s="20">
        <f t="shared" si="6"/>
        <v>17595</v>
      </c>
    </row>
    <row r="43" spans="1:32" s="16" customFormat="1" ht="165" x14ac:dyDescent="0.2">
      <c r="A43" s="323" t="s">
        <v>441</v>
      </c>
    </row>
    <row r="44" spans="1:32" s="16" customFormat="1" ht="12" customHeight="1" x14ac:dyDescent="0.2">
      <c r="A44" s="224" t="s">
        <v>73</v>
      </c>
    </row>
    <row r="45" spans="1:32" s="14" customFormat="1" ht="12" x14ac:dyDescent="0.2">
      <c r="A45" s="221" t="s">
        <v>442</v>
      </c>
    </row>
    <row r="46" spans="1:32" s="14" customFormat="1" ht="12" x14ac:dyDescent="0.2">
      <c r="A46" s="221" t="s">
        <v>443</v>
      </c>
    </row>
    <row r="47" spans="1:32" s="14" customFormat="1" ht="12.75" customHeight="1" x14ac:dyDescent="0.2">
      <c r="A47" s="155"/>
    </row>
    <row r="48" spans="1:3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444</v>
      </c>
    </row>
    <row r="55" spans="1:1" s="8" customFormat="1" ht="42" x14ac:dyDescent="0.25">
      <c r="A55" s="225" t="s">
        <v>419</v>
      </c>
    </row>
    <row r="56" spans="1:1" s="8" customFormat="1" ht="42" x14ac:dyDescent="0.25">
      <c r="A56" s="270" t="s">
        <v>415</v>
      </c>
    </row>
    <row r="57" spans="1:1" s="8" customFormat="1" ht="31.5" x14ac:dyDescent="0.25">
      <c r="A57" s="270" t="s">
        <v>416</v>
      </c>
    </row>
    <row r="58" spans="1:1" s="8" customFormat="1" ht="31.5" x14ac:dyDescent="0.25">
      <c r="A58" s="270" t="s">
        <v>445</v>
      </c>
    </row>
    <row r="59" spans="1:1" s="8" customFormat="1" ht="63" x14ac:dyDescent="0.25">
      <c r="A59" s="270" t="s">
        <v>446</v>
      </c>
    </row>
    <row r="60" spans="1:1" s="8" customFormat="1" ht="42" x14ac:dyDescent="0.25">
      <c r="A60" s="225" t="s">
        <v>447</v>
      </c>
    </row>
    <row r="61" spans="1:1" s="8" customFormat="1" ht="31.5" x14ac:dyDescent="0.25">
      <c r="A61" s="270" t="s">
        <v>448</v>
      </c>
    </row>
    <row r="62" spans="1:1" s="8" customFormat="1" ht="21" x14ac:dyDescent="0.25">
      <c r="A62" s="270" t="s">
        <v>449</v>
      </c>
    </row>
    <row r="63" spans="1:1" s="8" customFormat="1" ht="42" x14ac:dyDescent="0.25">
      <c r="A63" s="186" t="s">
        <v>196</v>
      </c>
    </row>
    <row r="64" spans="1:1" s="8" customFormat="1" ht="63" x14ac:dyDescent="0.25">
      <c r="A64" s="302" t="s">
        <v>417</v>
      </c>
    </row>
    <row r="65" spans="1:1" s="8" customFormat="1" ht="21" x14ac:dyDescent="0.25">
      <c r="A65" s="216"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324"/>
    </row>
    <row r="73" spans="1:1" x14ac:dyDescent="0.25">
      <c r="A73" s="324"/>
    </row>
    <row r="74" spans="1:1" x14ac:dyDescent="0.25">
      <c r="A74" s="8"/>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5" customFormat="1" ht="12" customHeight="1" x14ac:dyDescent="0.2">
      <c r="A15" s="4">
        <v>1</v>
      </c>
      <c r="B15" s="13" t="e">
        <f>'C завтраками| Bed and breakfast'!#REF!*0.9</f>
        <v>#REF!</v>
      </c>
    </row>
    <row r="16" spans="1:2" s="15" customFormat="1" ht="12" customHeight="1" x14ac:dyDescent="0.2">
      <c r="A16" s="278">
        <v>2</v>
      </c>
      <c r="B16" s="13" t="e">
        <f>'C завтраками| Bed and breakfast'!#REF!*0.9</f>
        <v>#REF!</v>
      </c>
    </row>
    <row r="17" spans="1:2" s="15" customFormat="1" ht="12" customHeight="1" x14ac:dyDescent="0.2">
      <c r="A17" s="279" t="s">
        <v>377</v>
      </c>
      <c r="B17" s="13"/>
    </row>
    <row r="18" spans="1:2" s="15" customFormat="1" ht="12" customHeight="1" x14ac:dyDescent="0.2">
      <c r="A18" s="4">
        <v>1</v>
      </c>
      <c r="B18" s="13" t="e">
        <f>'C завтраками| Bed and breakfast'!#REF!*0.9</f>
        <v>#REF!</v>
      </c>
    </row>
    <row r="19" spans="1:2" s="15" customFormat="1" ht="12" customHeight="1" x14ac:dyDescent="0.2">
      <c r="A19" s="278">
        <v>2</v>
      </c>
      <c r="B19" s="13" t="e">
        <f>'C завтраками| Bed and breakfast'!#REF!*0.9</f>
        <v>#REF!</v>
      </c>
    </row>
    <row r="20" spans="1:2" s="15" customFormat="1" ht="12" customHeight="1" x14ac:dyDescent="0.2">
      <c r="A20" s="278">
        <v>3</v>
      </c>
      <c r="B20" s="13" t="e">
        <f>'C завтраками| Bed and breakfast'!#REF!*0.9</f>
        <v>#REF!</v>
      </c>
    </row>
    <row r="21" spans="1:2" s="15"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220</v>
      </c>
      <c r="B25" s="273"/>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307</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326</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327</v>
      </c>
      <c r="B34" s="13"/>
    </row>
    <row r="35" spans="1:2" s="16" customFormat="1" ht="12" customHeight="1" x14ac:dyDescent="0.2">
      <c r="A35" s="4">
        <v>1</v>
      </c>
      <c r="B35" s="13" t="e">
        <f t="shared" ref="B35" si="8">ROUNDUP(B15*0.87,)</f>
        <v>#REF!</v>
      </c>
    </row>
    <row r="36" spans="1:2" s="16" customFormat="1" ht="12" customHeight="1" x14ac:dyDescent="0.2">
      <c r="A36" s="278">
        <v>2</v>
      </c>
      <c r="B36" s="13" t="e">
        <f t="shared" ref="B36" si="9">ROUNDUP(B16*0.87,)</f>
        <v>#REF!</v>
      </c>
    </row>
    <row r="37" spans="1:2" s="16" customFormat="1" ht="12" customHeight="1" x14ac:dyDescent="0.2">
      <c r="A37" s="279" t="s">
        <v>377</v>
      </c>
      <c r="B37" s="13"/>
    </row>
    <row r="38" spans="1:2" s="16" customFormat="1" ht="12" customHeight="1" x14ac:dyDescent="0.2">
      <c r="A38" s="4">
        <v>1</v>
      </c>
      <c r="B38" s="13" t="e">
        <f t="shared" ref="B38" si="10">ROUNDUP(B18*0.87,)</f>
        <v>#REF!</v>
      </c>
    </row>
    <row r="39" spans="1:2" s="16" customFormat="1" ht="12" customHeight="1" x14ac:dyDescent="0.2">
      <c r="A39" s="278">
        <v>2</v>
      </c>
      <c r="B39" s="13" t="e">
        <f t="shared" ref="B39" si="11">ROUNDUP(B19*0.87,)</f>
        <v>#REF!</v>
      </c>
    </row>
    <row r="40" spans="1:2" s="16" customFormat="1" ht="12" customHeight="1" x14ac:dyDescent="0.2">
      <c r="A40" s="278">
        <v>3</v>
      </c>
      <c r="B40" s="13" t="e">
        <f t="shared" ref="B40" si="12">ROUNDUP(B20*0.87,)</f>
        <v>#REF!</v>
      </c>
    </row>
    <row r="41" spans="1:2" s="16" customFormat="1" ht="12" customHeight="1" x14ac:dyDescent="0.2">
      <c r="A41" s="278">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25" t="s">
        <v>329</v>
      </c>
    </row>
    <row r="45" spans="1:2" s="14" customFormat="1" ht="12.75" customHeight="1" x14ac:dyDescent="0.2">
      <c r="A45" s="325"/>
    </row>
    <row r="46" spans="1:2" s="14" customFormat="1" ht="12.75" customHeight="1" x14ac:dyDescent="0.2">
      <c r="A46" s="325"/>
    </row>
    <row r="47" spans="1:2" s="14" customFormat="1" ht="64.150000000000006" customHeight="1" thickBot="1" x14ac:dyDescent="0.25">
      <c r="A47" s="325"/>
    </row>
    <row r="48" spans="1:2" x14ac:dyDescent="0.25">
      <c r="A48" s="231" t="s">
        <v>73</v>
      </c>
    </row>
    <row r="49" spans="1:1" ht="25.5" thickBot="1" x14ac:dyDescent="0.3">
      <c r="A49" s="232" t="s">
        <v>293</v>
      </c>
    </row>
    <row r="50" spans="1:1" ht="15.75" thickBot="1" x14ac:dyDescent="0.3">
      <c r="A50" s="15"/>
    </row>
    <row r="51" spans="1:1" x14ac:dyDescent="0.25">
      <c r="A51" s="105" t="s">
        <v>72</v>
      </c>
    </row>
    <row r="52" spans="1:1" ht="108.75" thickBot="1" x14ac:dyDescent="0.3">
      <c r="A52" s="230" t="s">
        <v>223</v>
      </c>
    </row>
    <row r="53" spans="1:1" ht="15.75" thickBot="1" x14ac:dyDescent="0.3">
      <c r="A53" s="276" t="s">
        <v>375</v>
      </c>
    </row>
    <row r="54" spans="1:1" x14ac:dyDescent="0.25">
      <c r="A54" s="277" t="s">
        <v>376</v>
      </c>
    </row>
  </sheetData>
  <mergeCells count="1">
    <mergeCell ref="A44:A4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220</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307</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326</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327</v>
      </c>
      <c r="B14" s="13"/>
    </row>
    <row r="15" spans="1:2" s="10" customFormat="1" ht="12" customHeight="1" x14ac:dyDescent="0.2">
      <c r="A15" s="4">
        <v>1</v>
      </c>
      <c r="B15" s="13" t="e">
        <f>'C завтраками| Bed and breakfast'!#REF!*0.9</f>
        <v>#REF!</v>
      </c>
    </row>
    <row r="16" spans="1:2" s="10" customFormat="1" ht="12" customHeight="1" x14ac:dyDescent="0.2">
      <c r="A16" s="278">
        <v>2</v>
      </c>
      <c r="B16" s="13" t="e">
        <f>'C завтраками| Bed and breakfast'!#REF!*0.9</f>
        <v>#REF!</v>
      </c>
    </row>
    <row r="17" spans="1:2" s="10" customFormat="1" ht="12" customHeight="1" x14ac:dyDescent="0.2">
      <c r="A17" s="279" t="s">
        <v>377</v>
      </c>
      <c r="B17" s="13"/>
    </row>
    <row r="18" spans="1:2" s="10" customFormat="1" ht="12" customHeight="1" x14ac:dyDescent="0.2">
      <c r="A18" s="4">
        <v>1</v>
      </c>
      <c r="B18" s="13" t="e">
        <f>'C завтраками| Bed and breakfast'!#REF!*0.9</f>
        <v>#REF!</v>
      </c>
    </row>
    <row r="19" spans="1:2" s="10" customFormat="1" ht="12" customHeight="1" x14ac:dyDescent="0.2">
      <c r="A19" s="278">
        <v>2</v>
      </c>
      <c r="B19" s="13" t="e">
        <f>'C завтраками| Bed and breakfast'!#REF!*0.9</f>
        <v>#REF!</v>
      </c>
    </row>
    <row r="20" spans="1:2" s="10" customFormat="1" ht="12" customHeight="1" x14ac:dyDescent="0.2">
      <c r="A20" s="278">
        <v>3</v>
      </c>
      <c r="B20" s="13" t="e">
        <f>'C завтраками| Bed and breakfast'!#REF!*0.9</f>
        <v>#REF!</v>
      </c>
    </row>
    <row r="21" spans="1:2" s="10" customFormat="1" ht="12" customHeight="1" x14ac:dyDescent="0.2">
      <c r="A21" s="278">
        <v>4</v>
      </c>
      <c r="B21" s="13" t="e">
        <f>'C завтраками| Bed and breakfast'!#REF!*0.9</f>
        <v>#REF!</v>
      </c>
    </row>
    <row r="22" spans="1:2" x14ac:dyDescent="0.25">
      <c r="A22" s="274"/>
    </row>
    <row r="23" spans="1:2" s="14" customFormat="1" ht="12.75" customHeight="1" x14ac:dyDescent="0.2">
      <c r="A23" s="96" t="s">
        <v>64</v>
      </c>
    </row>
    <row r="24" spans="1:2" s="14" customFormat="1" ht="12.75" customHeight="1" x14ac:dyDescent="0.2">
      <c r="A24" s="325" t="s">
        <v>329</v>
      </c>
    </row>
    <row r="25" spans="1:2" s="14" customFormat="1" ht="12.75" customHeight="1" x14ac:dyDescent="0.2">
      <c r="A25" s="325"/>
    </row>
    <row r="26" spans="1:2" s="14" customFormat="1" ht="12.75" customHeight="1" x14ac:dyDescent="0.2">
      <c r="A26" s="325"/>
    </row>
    <row r="27" spans="1:2" s="14" customFormat="1" ht="63.4" customHeight="1" thickBot="1" x14ac:dyDescent="0.25">
      <c r="A27" s="325"/>
    </row>
    <row r="28" spans="1:2" x14ac:dyDescent="0.25">
      <c r="A28" s="231" t="s">
        <v>73</v>
      </c>
    </row>
    <row r="29" spans="1:2" ht="25.5" thickBot="1" x14ac:dyDescent="0.3">
      <c r="A29" s="232" t="s">
        <v>293</v>
      </c>
    </row>
    <row r="30" spans="1:2" ht="15.75" thickBot="1" x14ac:dyDescent="0.3">
      <c r="A30" s="15"/>
    </row>
    <row r="31" spans="1:2" x14ac:dyDescent="0.25">
      <c r="A31" s="105" t="s">
        <v>72</v>
      </c>
    </row>
    <row r="32" spans="1:2" ht="108.75" thickBot="1" x14ac:dyDescent="0.3">
      <c r="A32" s="230" t="s">
        <v>223</v>
      </c>
    </row>
    <row r="33" spans="1:1" ht="15.75" thickBot="1" x14ac:dyDescent="0.3">
      <c r="A33" s="276" t="s">
        <v>375</v>
      </c>
    </row>
    <row r="34" spans="1:1" x14ac:dyDescent="0.25">
      <c r="A34" s="277" t="s">
        <v>376</v>
      </c>
    </row>
  </sheetData>
  <mergeCells count="1">
    <mergeCell ref="A24:A2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56"/>
  <sheetViews>
    <sheetView zoomScaleNormal="100" workbookViewId="0">
      <selection activeCell="B3" sqref="B3:AM25"/>
    </sheetView>
  </sheetViews>
  <sheetFormatPr defaultColWidth="9.140625" defaultRowHeight="15" x14ac:dyDescent="0.25"/>
  <cols>
    <col min="1" max="1" width="61.5703125" style="2" customWidth="1"/>
    <col min="2" max="11" width="9.85546875" style="1" customWidth="1"/>
    <col min="12" max="12" width="9.85546875" style="1" bestFit="1" customWidth="1"/>
    <col min="13" max="15" width="9.85546875" style="1" customWidth="1"/>
    <col min="16" max="18" width="9.85546875" style="1" hidden="1" customWidth="1"/>
    <col min="19" max="23" width="9.85546875" style="1" bestFit="1" customWidth="1"/>
    <col min="24" max="24" width="9.140625" style="1"/>
    <col min="25" max="26" width="9.85546875" style="1" bestFit="1" customWidth="1"/>
    <col min="27" max="29" width="9.140625" style="1"/>
    <col min="30" max="30" width="9.85546875" style="1" bestFit="1" customWidth="1"/>
    <col min="31" max="31" width="9.140625" style="1"/>
    <col min="32" max="34" width="9.85546875" style="1" bestFit="1" customWidth="1"/>
    <col min="35" max="36" width="9.85546875" style="1" customWidth="1"/>
    <col min="37" max="38" width="9.85546875" style="1" hidden="1" customWidth="1"/>
    <col min="39" max="39" width="9.85546875" style="1" customWidth="1"/>
    <col min="40" max="16384" width="9.140625" style="1"/>
  </cols>
  <sheetData>
    <row r="1" spans="1:39" s="2" customFormat="1" ht="12.75" x14ac:dyDescent="0.2">
      <c r="A1" s="9" t="s">
        <v>301</v>
      </c>
    </row>
    <row r="2" spans="1:39" s="2" customFormat="1" ht="12.75" x14ac:dyDescent="0.2">
      <c r="A2" s="11" t="s">
        <v>224</v>
      </c>
    </row>
    <row r="3" spans="1:39" s="8" customFormat="1" x14ac:dyDescent="0.25">
      <c r="A3" s="5" t="s">
        <v>59</v>
      </c>
      <c r="B3" s="113">
        <f>'C завтраками| Bed and breakfast'!B4</f>
        <v>45776</v>
      </c>
      <c r="C3" s="113">
        <f>'C завтраками| Bed and breakfast'!C4</f>
        <v>45778</v>
      </c>
      <c r="D3" s="113">
        <f>'C завтраками| Bed and breakfast'!D4</f>
        <v>45780</v>
      </c>
      <c r="E3" s="113">
        <f>'C завтраками| Bed and breakfast'!E4</f>
        <v>45782</v>
      </c>
      <c r="F3" s="113">
        <f>'C завтраками| Bed and breakfast'!F4</f>
        <v>45785</v>
      </c>
      <c r="G3" s="113">
        <f>'C завтраками| Bed and breakfast'!G4</f>
        <v>45788</v>
      </c>
      <c r="H3" s="113">
        <f>'C завтраками| Bed and breakfast'!H4</f>
        <v>45804</v>
      </c>
      <c r="I3" s="113">
        <f>'C завтраками| Bed and breakfast'!I4</f>
        <v>45808</v>
      </c>
      <c r="J3" s="113">
        <f>'C завтраками| Bed and breakfast'!J4</f>
        <v>45810</v>
      </c>
      <c r="K3" s="113">
        <f>'C завтраками| Bed and breakfast'!K4</f>
        <v>45815</v>
      </c>
      <c r="L3" s="113">
        <f>'C завтраками| Bed and breakfast'!L4</f>
        <v>45817</v>
      </c>
      <c r="M3" s="113">
        <f>'C завтраками| Bed and breakfast'!M4</f>
        <v>45820</v>
      </c>
      <c r="N3" s="113">
        <f>'C завтраками| Bed and breakfast'!N4</f>
        <v>45823</v>
      </c>
      <c r="O3" s="113">
        <f>'C завтраками| Bed and breakfast'!O4</f>
        <v>45824</v>
      </c>
      <c r="P3" s="113">
        <f>'C завтраками| Bed and breakfast'!P4</f>
        <v>45837</v>
      </c>
      <c r="Q3" s="113">
        <f>'C завтраками| Bed and breakfast'!Q4</f>
        <v>45839</v>
      </c>
      <c r="R3" s="113">
        <f>'C завтраками| Bed and breakfast'!R4</f>
        <v>45849</v>
      </c>
      <c r="S3" s="113">
        <f>'C завтраками| Bed and breakfast'!S4</f>
        <v>45852</v>
      </c>
      <c r="T3" s="113">
        <f>'C завтраками| Bed and breakfast'!T4</f>
        <v>45855</v>
      </c>
      <c r="U3" s="113">
        <f>'C завтраками| Bed and breakfast'!U4</f>
        <v>45856</v>
      </c>
      <c r="V3" s="113">
        <f>'C завтраками| Bed and breakfast'!V4</f>
        <v>45858</v>
      </c>
      <c r="W3" s="113">
        <f>'C завтраками| Bed and breakfast'!W4</f>
        <v>45863</v>
      </c>
      <c r="X3" s="113">
        <f>'C завтраками| Bed and breakfast'!X4</f>
        <v>45865</v>
      </c>
      <c r="Y3" s="113">
        <f>'C завтраками| Bed and breakfast'!Y4</f>
        <v>45867</v>
      </c>
      <c r="Z3" s="113">
        <f>'C завтраками| Bed and breakfast'!Z4</f>
        <v>45870</v>
      </c>
      <c r="AA3" s="113">
        <f>'C завтраками| Bed and breakfast'!AA4</f>
        <v>45872</v>
      </c>
      <c r="AB3" s="113">
        <f>'C завтраками| Bed and breakfast'!AB4</f>
        <v>45878</v>
      </c>
      <c r="AC3" s="113">
        <f>'C завтраками| Bed and breakfast'!AC4</f>
        <v>45879</v>
      </c>
      <c r="AD3" s="113">
        <f>'C завтраками| Bed and breakfast'!AD4</f>
        <v>45884</v>
      </c>
      <c r="AE3" s="113">
        <f>'C завтраками| Bed and breakfast'!AE4</f>
        <v>45886</v>
      </c>
      <c r="AF3" s="113">
        <f>'C завтраками| Bed and breakfast'!AF4</f>
        <v>45889</v>
      </c>
      <c r="AG3" s="113">
        <f>'C завтраками| Bed and breakfast'!AG4</f>
        <v>45891</v>
      </c>
      <c r="AH3" s="113">
        <f>'C завтраками| Bed and breakfast'!AH4</f>
        <v>45893</v>
      </c>
      <c r="AI3" s="113">
        <f>'C завтраками| Bed and breakfast'!AI4</f>
        <v>45901</v>
      </c>
      <c r="AJ3" s="113">
        <f>'C завтраками| Bed and breakfast'!AJ4</f>
        <v>45905</v>
      </c>
      <c r="AK3" s="113">
        <f>'C завтраками| Bed and breakfast'!AK4</f>
        <v>45909</v>
      </c>
      <c r="AL3" s="113">
        <f>'C завтраками| Bed and breakfast'!AL4</f>
        <v>45922</v>
      </c>
      <c r="AM3" s="113">
        <f>'C завтраками| Bed and breakfast'!AM4</f>
        <v>45928</v>
      </c>
    </row>
    <row r="4" spans="1:39" s="8" customFormat="1" x14ac:dyDescent="0.25">
      <c r="A4" s="5"/>
      <c r="B4" s="113">
        <f>'C завтраками| Bed and breakfast'!B5</f>
        <v>45777</v>
      </c>
      <c r="C4" s="113">
        <f>'C завтраками| Bed and breakfast'!C5</f>
        <v>45779</v>
      </c>
      <c r="D4" s="113">
        <f>'C завтраками| Bed and breakfast'!D5</f>
        <v>45780</v>
      </c>
      <c r="E4" s="113">
        <f>'C завтраками| Bed and breakfast'!E5</f>
        <v>45784</v>
      </c>
      <c r="F4" s="113">
        <f>'C завтраками| Bed and breakfast'!F5</f>
        <v>45787</v>
      </c>
      <c r="G4" s="113">
        <f>'C завтраками| Bed and breakfast'!G5</f>
        <v>45803</v>
      </c>
      <c r="H4" s="113">
        <f>'C завтраками| Bed and breakfast'!H5</f>
        <v>45807</v>
      </c>
      <c r="I4" s="113">
        <f>'C завтраками| Bed and breakfast'!I5</f>
        <v>45809</v>
      </c>
      <c r="J4" s="113">
        <f>'C завтраками| Bed and breakfast'!J5</f>
        <v>45814</v>
      </c>
      <c r="K4" s="113">
        <f>'C завтраками| Bed and breakfast'!K5</f>
        <v>45816</v>
      </c>
      <c r="L4" s="113">
        <f>'C завтраками| Bed and breakfast'!L5</f>
        <v>45819</v>
      </c>
      <c r="M4" s="113">
        <f>'C завтраками| Bed and breakfast'!M5</f>
        <v>45822</v>
      </c>
      <c r="N4" s="113">
        <f>'C завтраками| Bed and breakfast'!N5</f>
        <v>45823</v>
      </c>
      <c r="O4" s="113">
        <f>'C завтраками| Bed and breakfast'!O5</f>
        <v>45836</v>
      </c>
      <c r="P4" s="113">
        <f>'C завтраками| Bed and breakfast'!P5</f>
        <v>45838</v>
      </c>
      <c r="Q4" s="113">
        <f>'C завтраками| Bed and breakfast'!Q5</f>
        <v>45848</v>
      </c>
      <c r="R4" s="113">
        <f>'C завтраками| Bed and breakfast'!R5</f>
        <v>45851</v>
      </c>
      <c r="S4" s="113">
        <f>'C завтраками| Bed and breakfast'!S5</f>
        <v>45854</v>
      </c>
      <c r="T4" s="113">
        <f>'C завтраками| Bed and breakfast'!T5</f>
        <v>45855</v>
      </c>
      <c r="U4" s="113">
        <f>'C завтраками| Bed and breakfast'!U5</f>
        <v>45857</v>
      </c>
      <c r="V4" s="113">
        <f>'C завтраками| Bed and breakfast'!V5</f>
        <v>45862</v>
      </c>
      <c r="W4" s="113">
        <f>'C завтраками| Bed and breakfast'!W5</f>
        <v>45864</v>
      </c>
      <c r="X4" s="113">
        <f>'C завтраками| Bed and breakfast'!X5</f>
        <v>45866</v>
      </c>
      <c r="Y4" s="113">
        <f>'C завтраками| Bed and breakfast'!Y5</f>
        <v>45869</v>
      </c>
      <c r="Z4" s="113">
        <f>'C завтраками| Bed and breakfast'!Z5</f>
        <v>45871</v>
      </c>
      <c r="AA4" s="113">
        <f>'C завтраками| Bed and breakfast'!AA5</f>
        <v>45877</v>
      </c>
      <c r="AB4" s="113">
        <f>'C завтраками| Bed and breakfast'!AB5</f>
        <v>45878</v>
      </c>
      <c r="AC4" s="113">
        <f>'C завтраками| Bed and breakfast'!AC5</f>
        <v>45883</v>
      </c>
      <c r="AD4" s="113">
        <f>'C завтраками| Bed and breakfast'!AD5</f>
        <v>45885</v>
      </c>
      <c r="AE4" s="113">
        <f>'C завтраками| Bed and breakfast'!AE5</f>
        <v>45888</v>
      </c>
      <c r="AF4" s="113">
        <f>'C завтраками| Bed and breakfast'!AF5</f>
        <v>45890</v>
      </c>
      <c r="AG4" s="113">
        <f>'C завтраками| Bed and breakfast'!AG5</f>
        <v>45892</v>
      </c>
      <c r="AH4" s="113">
        <f>'C завтраками| Bed and breakfast'!AH5</f>
        <v>45900</v>
      </c>
      <c r="AI4" s="113">
        <f>'C завтраками| Bed and breakfast'!AI5</f>
        <v>45904</v>
      </c>
      <c r="AJ4" s="113">
        <f>'C завтраками| Bed and breakfast'!AJ5</f>
        <v>45908</v>
      </c>
      <c r="AK4" s="113">
        <f>'C завтраками| Bed and breakfast'!AK5</f>
        <v>45921</v>
      </c>
      <c r="AL4" s="113">
        <f>'C завтраками| Bed and breakfast'!AL5</f>
        <v>45927</v>
      </c>
      <c r="AM4" s="113">
        <f>'C завтраками| Bed and breakfast'!AM5</f>
        <v>45930</v>
      </c>
    </row>
    <row r="5" spans="1:39"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s="16" customFormat="1" ht="12" customHeight="1" x14ac:dyDescent="0.2">
      <c r="A6" s="43">
        <v>1</v>
      </c>
      <c r="B6" s="13">
        <f>'C завтраками| Bed and breakfast'!B7*0.9</f>
        <v>6300</v>
      </c>
      <c r="C6" s="13">
        <f>'C завтраками| Bed and breakfast'!C7*0.9</f>
        <v>8460</v>
      </c>
      <c r="D6" s="13">
        <f>'C завтраками| Bed and breakfast'!D7*0.9</f>
        <v>8460</v>
      </c>
      <c r="E6" s="13">
        <f>'C завтраками| Bed and breakfast'!E7*0.9</f>
        <v>6750</v>
      </c>
      <c r="F6" s="13">
        <f>'C завтраками| Bed and breakfast'!F7*0.9</f>
        <v>7200</v>
      </c>
      <c r="G6" s="13">
        <f>'C завтраками| Bed and breakfast'!G7*0.9</f>
        <v>6300</v>
      </c>
      <c r="H6" s="13">
        <f>'C завтраками| Bed and breakfast'!H7*0.9</f>
        <v>6750</v>
      </c>
      <c r="I6" s="13">
        <f>'C завтраками| Bed and breakfast'!I7*0.9</f>
        <v>8910</v>
      </c>
      <c r="J6" s="13">
        <f>'C завтраками| Bed and breakfast'!J7*0.9</f>
        <v>8910</v>
      </c>
      <c r="K6" s="13">
        <f>'C завтраками| Bed and breakfast'!K7*0.9</f>
        <v>8910</v>
      </c>
      <c r="L6" s="13">
        <f>'C завтраками| Bed and breakfast'!L7*0.9</f>
        <v>6930</v>
      </c>
      <c r="M6" s="13">
        <f>'C завтраками| Bed and breakfast'!M7*0.9</f>
        <v>8010</v>
      </c>
      <c r="N6" s="13">
        <f>'C завтраками| Bed and breakfast'!N7*0.9</f>
        <v>7560</v>
      </c>
      <c r="O6" s="13">
        <f>'C завтраками| Bed and breakfast'!O7*0.9</f>
        <v>7200</v>
      </c>
      <c r="P6" s="13">
        <f>'C завтраками| Bed and breakfast'!P7*0.9</f>
        <v>10260</v>
      </c>
      <c r="Q6" s="13">
        <f>'C завтраками| Bed and breakfast'!Q7*0.9</f>
        <v>10800</v>
      </c>
      <c r="R6" s="13">
        <f>'C завтраками| Bed and breakfast'!R7*0.9</f>
        <v>11970</v>
      </c>
      <c r="S6" s="13">
        <f>'C завтраками| Bed and breakfast'!S7*0.9</f>
        <v>8910</v>
      </c>
      <c r="T6" s="13">
        <f>'C завтраками| Bed and breakfast'!T7*0.9</f>
        <v>9810</v>
      </c>
      <c r="U6" s="13">
        <f>'C завтраками| Bed and breakfast'!U7*0.9</f>
        <v>10260</v>
      </c>
      <c r="V6" s="13">
        <f>'C завтраками| Bed and breakfast'!V7*0.9</f>
        <v>9810</v>
      </c>
      <c r="W6" s="13">
        <f>'C завтраками| Bed and breakfast'!W7*0.9</f>
        <v>10800</v>
      </c>
      <c r="X6" s="13">
        <f>'C завтраками| Bed and breakfast'!X7*0.9</f>
        <v>10800</v>
      </c>
      <c r="Y6" s="13">
        <f>'C завтраками| Bed and breakfast'!Y7*0.9</f>
        <v>9810</v>
      </c>
      <c r="Z6" s="13">
        <f>'C завтраками| Bed and breakfast'!Z7*0.9</f>
        <v>10260</v>
      </c>
      <c r="AA6" s="13">
        <f>'C завтраками| Bed and breakfast'!AA7*0.9</f>
        <v>10260</v>
      </c>
      <c r="AB6" s="13">
        <f>'C завтраками| Bed and breakfast'!AB7*0.9</f>
        <v>10800</v>
      </c>
      <c r="AC6" s="13">
        <f>'C завтраками| Bed and breakfast'!AC7*0.9</f>
        <v>10800</v>
      </c>
      <c r="AD6" s="13">
        <f>'C завтраками| Bed and breakfast'!AD7*0.9</f>
        <v>11160</v>
      </c>
      <c r="AE6" s="13">
        <f>'C завтраками| Bed and breakfast'!AE7*0.9</f>
        <v>10800</v>
      </c>
      <c r="AF6" s="13">
        <f>'C завтраками| Bed and breakfast'!AF7*0.9</f>
        <v>8910</v>
      </c>
      <c r="AG6" s="13">
        <f>'C завтраками| Bed and breakfast'!AG7*0.9</f>
        <v>10260</v>
      </c>
      <c r="AH6" s="13">
        <f>'C завтраками| Bed and breakfast'!AH7*0.9</f>
        <v>8460</v>
      </c>
      <c r="AI6" s="13">
        <f>'C завтраками| Bed and breakfast'!AI7*0.9</f>
        <v>7650</v>
      </c>
      <c r="AJ6" s="13">
        <f>'C завтраками| Bed and breakfast'!AJ7*0.9</f>
        <v>8460</v>
      </c>
      <c r="AK6" s="13">
        <f>'C завтраками| Bed and breakfast'!AK7*0.9</f>
        <v>8730</v>
      </c>
      <c r="AL6" s="13">
        <f>'C завтраками| Bed and breakfast'!AL7*0.9</f>
        <v>8460</v>
      </c>
      <c r="AM6" s="13">
        <f>'C завтраками| Bed and breakfast'!AM7*0.9</f>
        <v>7200</v>
      </c>
    </row>
    <row r="7" spans="1:39" s="16" customFormat="1" ht="12" customHeight="1" x14ac:dyDescent="0.2">
      <c r="A7" s="43">
        <v>2</v>
      </c>
      <c r="B7" s="13">
        <f>'C завтраками| Bed and breakfast'!B8*0.9</f>
        <v>7650</v>
      </c>
      <c r="C7" s="13">
        <f>'C завтраками| Bed and breakfast'!C8*0.9</f>
        <v>9810</v>
      </c>
      <c r="D7" s="13">
        <f>'C завтраками| Bed and breakfast'!D8*0.9</f>
        <v>9810</v>
      </c>
      <c r="E7" s="13">
        <f>'C завтраками| Bed and breakfast'!E8*0.9</f>
        <v>8100</v>
      </c>
      <c r="F7" s="13">
        <f>'C завтраками| Bed and breakfast'!F8*0.9</f>
        <v>8550</v>
      </c>
      <c r="G7" s="13">
        <f>'C завтраками| Bed and breakfast'!G8*0.9</f>
        <v>7650</v>
      </c>
      <c r="H7" s="13">
        <f>'C завтраками| Bed and breakfast'!H8*0.9</f>
        <v>8100</v>
      </c>
      <c r="I7" s="13">
        <f>'C завтраками| Bed and breakfast'!I8*0.9</f>
        <v>10260</v>
      </c>
      <c r="J7" s="13">
        <f>'C завтраками| Bed and breakfast'!J8*0.9</f>
        <v>10260</v>
      </c>
      <c r="K7" s="13">
        <f>'C завтраками| Bed and breakfast'!K8*0.9</f>
        <v>10260</v>
      </c>
      <c r="L7" s="13">
        <f>'C завтраками| Bed and breakfast'!L8*0.9</f>
        <v>8280</v>
      </c>
      <c r="M7" s="13">
        <f>'C завтраками| Bed and breakfast'!M8*0.9</f>
        <v>9360</v>
      </c>
      <c r="N7" s="13">
        <f>'C завтраками| Bed and breakfast'!N8*0.9</f>
        <v>8910</v>
      </c>
      <c r="O7" s="13">
        <f>'C завтраками| Bed and breakfast'!O8*0.9</f>
        <v>8550</v>
      </c>
      <c r="P7" s="13">
        <f>'C завтраками| Bed and breakfast'!P8*0.9</f>
        <v>11610</v>
      </c>
      <c r="Q7" s="13">
        <f>'C завтраками| Bed and breakfast'!Q8*0.9</f>
        <v>12150</v>
      </c>
      <c r="R7" s="13">
        <f>'C завтраками| Bed and breakfast'!R8*0.9</f>
        <v>13320</v>
      </c>
      <c r="S7" s="13">
        <f>'C завтраками| Bed and breakfast'!S8*0.9</f>
        <v>10260</v>
      </c>
      <c r="T7" s="13">
        <f>'C завтраками| Bed and breakfast'!T8*0.9</f>
        <v>11160</v>
      </c>
      <c r="U7" s="13">
        <f>'C завтраками| Bed and breakfast'!U8*0.9</f>
        <v>11610</v>
      </c>
      <c r="V7" s="13">
        <f>'C завтраками| Bed and breakfast'!V8*0.9</f>
        <v>11160</v>
      </c>
      <c r="W7" s="13">
        <f>'C завтраками| Bed and breakfast'!W8*0.9</f>
        <v>12150</v>
      </c>
      <c r="X7" s="13">
        <f>'C завтраками| Bed and breakfast'!X8*0.9</f>
        <v>12150</v>
      </c>
      <c r="Y7" s="13">
        <f>'C завтраками| Bed and breakfast'!Y8*0.9</f>
        <v>11160</v>
      </c>
      <c r="Z7" s="13">
        <f>'C завтраками| Bed and breakfast'!Z8*0.9</f>
        <v>11610</v>
      </c>
      <c r="AA7" s="13">
        <f>'C завтраками| Bed and breakfast'!AA8*0.9</f>
        <v>11610</v>
      </c>
      <c r="AB7" s="13">
        <f>'C завтраками| Bed and breakfast'!AB8*0.9</f>
        <v>12150</v>
      </c>
      <c r="AC7" s="13">
        <f>'C завтраками| Bed and breakfast'!AC8*0.9</f>
        <v>12150</v>
      </c>
      <c r="AD7" s="13">
        <f>'C завтраками| Bed and breakfast'!AD8*0.9</f>
        <v>12510</v>
      </c>
      <c r="AE7" s="13">
        <f>'C завтраками| Bed and breakfast'!AE8*0.9</f>
        <v>12150</v>
      </c>
      <c r="AF7" s="13">
        <f>'C завтраками| Bed and breakfast'!AF8*0.9</f>
        <v>10260</v>
      </c>
      <c r="AG7" s="13">
        <f>'C завтраками| Bed and breakfast'!AG8*0.9</f>
        <v>11610</v>
      </c>
      <c r="AH7" s="13">
        <f>'C завтраками| Bed and breakfast'!AH8*0.9</f>
        <v>9810</v>
      </c>
      <c r="AI7" s="13">
        <f>'C завтраками| Bed and breakfast'!AI8*0.9</f>
        <v>9000</v>
      </c>
      <c r="AJ7" s="13">
        <f>'C завтраками| Bed and breakfast'!AJ8*0.9</f>
        <v>9810</v>
      </c>
      <c r="AK7" s="13">
        <f>'C завтраками| Bed and breakfast'!AK8*0.9</f>
        <v>10080</v>
      </c>
      <c r="AL7" s="13">
        <f>'C завтраками| Bed and breakfast'!AL8*0.9</f>
        <v>9810</v>
      </c>
      <c r="AM7" s="13">
        <f>'C завтраками| Bed and breakfast'!AM8*0.9</f>
        <v>8550</v>
      </c>
    </row>
    <row r="8" spans="1:39"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s="16" customFormat="1" ht="12" customHeight="1" x14ac:dyDescent="0.2">
      <c r="A9" s="43">
        <v>1</v>
      </c>
      <c r="B9" s="13">
        <f>'C завтраками| Bed and breakfast'!B10*0.9</f>
        <v>8100</v>
      </c>
      <c r="C9" s="13">
        <f>'C завтраками| Bed and breakfast'!C10*0.9</f>
        <v>10260</v>
      </c>
      <c r="D9" s="13">
        <f>'C завтраками| Bed and breakfast'!D10*0.9</f>
        <v>10260</v>
      </c>
      <c r="E9" s="13">
        <f>'C завтраками| Bed and breakfast'!E10*0.9</f>
        <v>8550</v>
      </c>
      <c r="F9" s="13">
        <f>'C завтраками| Bed and breakfast'!F10*0.9</f>
        <v>9000</v>
      </c>
      <c r="G9" s="13">
        <f>'C завтраками| Bed and breakfast'!G10*0.9</f>
        <v>8100</v>
      </c>
      <c r="H9" s="13">
        <f>'C завтраками| Bed and breakfast'!H10*0.9</f>
        <v>8550</v>
      </c>
      <c r="I9" s="13">
        <f>'C завтраками| Bed and breakfast'!I10*0.9</f>
        <v>10710</v>
      </c>
      <c r="J9" s="13">
        <f>'C завтраками| Bed and breakfast'!J10*0.9</f>
        <v>10710</v>
      </c>
      <c r="K9" s="13">
        <f>'C завтраками| Bed and breakfast'!K10*0.9</f>
        <v>10710</v>
      </c>
      <c r="L9" s="13">
        <f>'C завтраками| Bed and breakfast'!L10*0.9</f>
        <v>8730</v>
      </c>
      <c r="M9" s="13">
        <f>'C завтраками| Bed and breakfast'!M10*0.9</f>
        <v>9810</v>
      </c>
      <c r="N9" s="13">
        <f>'C завтраками| Bed and breakfast'!N10*0.9</f>
        <v>9360</v>
      </c>
      <c r="O9" s="13">
        <f>'C завтраками| Bed and breakfast'!O10*0.9</f>
        <v>9000</v>
      </c>
      <c r="P9" s="13">
        <f>'C завтраками| Bed and breakfast'!P10*0.9</f>
        <v>12060</v>
      </c>
      <c r="Q9" s="13">
        <f>'C завтраками| Bed and breakfast'!Q10*0.9</f>
        <v>12600</v>
      </c>
      <c r="R9" s="13">
        <f>'C завтраками| Bed and breakfast'!R10*0.9</f>
        <v>13770</v>
      </c>
      <c r="S9" s="13">
        <f>'C завтраками| Bed and breakfast'!S10*0.9</f>
        <v>10710</v>
      </c>
      <c r="T9" s="13">
        <f>'C завтраками| Bed and breakfast'!T10*0.9</f>
        <v>11610</v>
      </c>
      <c r="U9" s="13">
        <f>'C завтраками| Bed and breakfast'!U10*0.9</f>
        <v>12060</v>
      </c>
      <c r="V9" s="13">
        <f>'C завтраками| Bed and breakfast'!V10*0.9</f>
        <v>11610</v>
      </c>
      <c r="W9" s="13">
        <f>'C завтраками| Bed and breakfast'!W10*0.9</f>
        <v>12600</v>
      </c>
      <c r="X9" s="13">
        <f>'C завтраками| Bed and breakfast'!X10*0.9</f>
        <v>12600</v>
      </c>
      <c r="Y9" s="13">
        <f>'C завтраками| Bed and breakfast'!Y10*0.9</f>
        <v>11610</v>
      </c>
      <c r="Z9" s="13">
        <f>'C завтраками| Bed and breakfast'!Z10*0.9</f>
        <v>12060</v>
      </c>
      <c r="AA9" s="13">
        <f>'C завтраками| Bed and breakfast'!AA10*0.9</f>
        <v>12060</v>
      </c>
      <c r="AB9" s="13">
        <f>'C завтраками| Bed and breakfast'!AB10*0.9</f>
        <v>12600</v>
      </c>
      <c r="AC9" s="13">
        <f>'C завтраками| Bed and breakfast'!AC10*0.9</f>
        <v>12600</v>
      </c>
      <c r="AD9" s="13">
        <f>'C завтраками| Bed and breakfast'!AD10*0.9</f>
        <v>12960</v>
      </c>
      <c r="AE9" s="13">
        <f>'C завтраками| Bed and breakfast'!AE10*0.9</f>
        <v>12600</v>
      </c>
      <c r="AF9" s="13">
        <f>'C завтраками| Bed and breakfast'!AF10*0.9</f>
        <v>10710</v>
      </c>
      <c r="AG9" s="13">
        <f>'C завтраками| Bed and breakfast'!AG10*0.9</f>
        <v>12060</v>
      </c>
      <c r="AH9" s="13">
        <f>'C завтраками| Bed and breakfast'!AH10*0.9</f>
        <v>10260</v>
      </c>
      <c r="AI9" s="13">
        <f>'C завтраками| Bed and breakfast'!AI10*0.9</f>
        <v>9000</v>
      </c>
      <c r="AJ9" s="13">
        <f>'C завтраками| Bed and breakfast'!AJ10*0.9</f>
        <v>9810</v>
      </c>
      <c r="AK9" s="13">
        <f>'C завтраками| Bed and breakfast'!AK10*0.9</f>
        <v>10080</v>
      </c>
      <c r="AL9" s="13">
        <f>'C завтраками| Bed and breakfast'!AL10*0.9</f>
        <v>9810</v>
      </c>
      <c r="AM9" s="13">
        <f>'C завтраками| Bed and breakfast'!AM10*0.9</f>
        <v>8550</v>
      </c>
    </row>
    <row r="10" spans="1:39" s="16" customFormat="1" ht="12" customHeight="1" x14ac:dyDescent="0.2">
      <c r="A10" s="43">
        <v>2</v>
      </c>
      <c r="B10" s="13">
        <f>'C завтраками| Bed and breakfast'!B11*0.9</f>
        <v>9450</v>
      </c>
      <c r="C10" s="13">
        <f>'C завтраками| Bed and breakfast'!C11*0.9</f>
        <v>11610</v>
      </c>
      <c r="D10" s="13">
        <f>'C завтраками| Bed and breakfast'!D11*0.9</f>
        <v>11610</v>
      </c>
      <c r="E10" s="13">
        <f>'C завтраками| Bed and breakfast'!E11*0.9</f>
        <v>9900</v>
      </c>
      <c r="F10" s="13">
        <f>'C завтраками| Bed and breakfast'!F11*0.9</f>
        <v>10350</v>
      </c>
      <c r="G10" s="13">
        <f>'C завтраками| Bed and breakfast'!G11*0.9</f>
        <v>9450</v>
      </c>
      <c r="H10" s="13">
        <f>'C завтраками| Bed and breakfast'!H11*0.9</f>
        <v>9900</v>
      </c>
      <c r="I10" s="13">
        <f>'C завтраками| Bed and breakfast'!I11*0.9</f>
        <v>12060</v>
      </c>
      <c r="J10" s="13">
        <f>'C завтраками| Bed and breakfast'!J11*0.9</f>
        <v>12060</v>
      </c>
      <c r="K10" s="13">
        <f>'C завтраками| Bed and breakfast'!K11*0.9</f>
        <v>12060</v>
      </c>
      <c r="L10" s="13">
        <f>'C завтраками| Bed and breakfast'!L11*0.9</f>
        <v>10080</v>
      </c>
      <c r="M10" s="13">
        <f>'C завтраками| Bed and breakfast'!M11*0.9</f>
        <v>11160</v>
      </c>
      <c r="N10" s="13">
        <f>'C завтраками| Bed and breakfast'!N11*0.9</f>
        <v>10710</v>
      </c>
      <c r="O10" s="13">
        <f>'C завтраками| Bed and breakfast'!O11*0.9</f>
        <v>10350</v>
      </c>
      <c r="P10" s="13">
        <f>'C завтраками| Bed and breakfast'!P11*0.9</f>
        <v>13410</v>
      </c>
      <c r="Q10" s="13">
        <f>'C завтраками| Bed and breakfast'!Q11*0.9</f>
        <v>13950</v>
      </c>
      <c r="R10" s="13">
        <f>'C завтраками| Bed and breakfast'!R11*0.9</f>
        <v>15120</v>
      </c>
      <c r="S10" s="13">
        <f>'C завтраками| Bed and breakfast'!S11*0.9</f>
        <v>12060</v>
      </c>
      <c r="T10" s="13">
        <f>'C завтраками| Bed and breakfast'!T11*0.9</f>
        <v>12960</v>
      </c>
      <c r="U10" s="13">
        <f>'C завтраками| Bed and breakfast'!U11*0.9</f>
        <v>13410</v>
      </c>
      <c r="V10" s="13">
        <f>'C завтраками| Bed and breakfast'!V11*0.9</f>
        <v>12960</v>
      </c>
      <c r="W10" s="13">
        <f>'C завтраками| Bed and breakfast'!W11*0.9</f>
        <v>13950</v>
      </c>
      <c r="X10" s="13">
        <f>'C завтраками| Bed and breakfast'!X11*0.9</f>
        <v>13950</v>
      </c>
      <c r="Y10" s="13">
        <f>'C завтраками| Bed and breakfast'!Y11*0.9</f>
        <v>12960</v>
      </c>
      <c r="Z10" s="13">
        <f>'C завтраками| Bed and breakfast'!Z11*0.9</f>
        <v>13410</v>
      </c>
      <c r="AA10" s="13">
        <f>'C завтраками| Bed and breakfast'!AA11*0.9</f>
        <v>13410</v>
      </c>
      <c r="AB10" s="13">
        <f>'C завтраками| Bed and breakfast'!AB11*0.9</f>
        <v>13950</v>
      </c>
      <c r="AC10" s="13">
        <f>'C завтраками| Bed and breakfast'!AC11*0.9</f>
        <v>13950</v>
      </c>
      <c r="AD10" s="13">
        <f>'C завтраками| Bed and breakfast'!AD11*0.9</f>
        <v>14310</v>
      </c>
      <c r="AE10" s="13">
        <f>'C завтраками| Bed and breakfast'!AE11*0.9</f>
        <v>13950</v>
      </c>
      <c r="AF10" s="13">
        <f>'C завтраками| Bed and breakfast'!AF11*0.9</f>
        <v>12060</v>
      </c>
      <c r="AG10" s="13">
        <f>'C завтраками| Bed and breakfast'!AG11*0.9</f>
        <v>13410</v>
      </c>
      <c r="AH10" s="13">
        <f>'C завтраками| Bed and breakfast'!AH11*0.9</f>
        <v>11610</v>
      </c>
      <c r="AI10" s="13">
        <f>'C завтраками| Bed and breakfast'!AI11*0.9</f>
        <v>10350</v>
      </c>
      <c r="AJ10" s="13">
        <f>'C завтраками| Bed and breakfast'!AJ11*0.9</f>
        <v>11160</v>
      </c>
      <c r="AK10" s="13">
        <f>'C завтраками| Bed and breakfast'!AK11*0.9</f>
        <v>11430</v>
      </c>
      <c r="AL10" s="13">
        <f>'C завтраками| Bed and breakfast'!AL11*0.9</f>
        <v>11160</v>
      </c>
      <c r="AM10" s="13">
        <f>'C завтраками| Bed and breakfast'!AM11*0.9</f>
        <v>9900</v>
      </c>
    </row>
    <row r="11" spans="1:39"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s="16" customFormat="1" ht="12" customHeight="1" x14ac:dyDescent="0.2">
      <c r="A12" s="4">
        <v>1</v>
      </c>
      <c r="B12" s="13">
        <f>'C завтраками| Bed and breakfast'!B13*0.9</f>
        <v>13050</v>
      </c>
      <c r="C12" s="13">
        <f>'C завтраками| Bed and breakfast'!C13*0.9</f>
        <v>15210</v>
      </c>
      <c r="D12" s="13">
        <f>'C завтраками| Bed and breakfast'!D13*0.9</f>
        <v>15210</v>
      </c>
      <c r="E12" s="13">
        <f>'C завтраками| Bed and breakfast'!E13*0.9</f>
        <v>13500</v>
      </c>
      <c r="F12" s="13">
        <f>'C завтраками| Bed and breakfast'!F13*0.9</f>
        <v>13950</v>
      </c>
      <c r="G12" s="13">
        <f>'C завтраками| Bed and breakfast'!G13*0.9</f>
        <v>13050</v>
      </c>
      <c r="H12" s="13">
        <f>'C завтраками| Bed and breakfast'!H13*0.9</f>
        <v>13500</v>
      </c>
      <c r="I12" s="13">
        <f>'C завтраками| Bed and breakfast'!I13*0.9</f>
        <v>15660</v>
      </c>
      <c r="J12" s="13">
        <f>'C завтраками| Bed and breakfast'!J13*0.9</f>
        <v>15660</v>
      </c>
      <c r="K12" s="13">
        <f>'C завтраками| Bed and breakfast'!K13*0.9</f>
        <v>15660</v>
      </c>
      <c r="L12" s="13">
        <f>'C завтраками| Bed and breakfast'!L13*0.9</f>
        <v>13680</v>
      </c>
      <c r="M12" s="13">
        <f>'C завтраками| Bed and breakfast'!M13*0.9</f>
        <v>14760</v>
      </c>
      <c r="N12" s="13">
        <f>'C завтраками| Bed and breakfast'!N13*0.9</f>
        <v>14310</v>
      </c>
      <c r="O12" s="13">
        <f>'C завтраками| Bed and breakfast'!O13*0.9</f>
        <v>13950</v>
      </c>
      <c r="P12" s="13">
        <f>'C завтраками| Bed and breakfast'!P13*0.9</f>
        <v>17010</v>
      </c>
      <c r="Q12" s="13">
        <f>'C завтраками| Bed and breakfast'!Q13*0.9</f>
        <v>17550</v>
      </c>
      <c r="R12" s="13">
        <f>'C завтраками| Bed and breakfast'!R13*0.9</f>
        <v>18720</v>
      </c>
      <c r="S12" s="13">
        <f>'C завтраками| Bed and breakfast'!S13*0.9</f>
        <v>15660</v>
      </c>
      <c r="T12" s="13">
        <f>'C завтраками| Bed and breakfast'!T13*0.9</f>
        <v>16560</v>
      </c>
      <c r="U12" s="13">
        <f>'C завтраками| Bed and breakfast'!U13*0.9</f>
        <v>17010</v>
      </c>
      <c r="V12" s="13">
        <f>'C завтраками| Bed and breakfast'!V13*0.9</f>
        <v>16560</v>
      </c>
      <c r="W12" s="13">
        <f>'C завтраками| Bed and breakfast'!W13*0.9</f>
        <v>17550</v>
      </c>
      <c r="X12" s="13">
        <f>'C завтраками| Bed and breakfast'!X13*0.9</f>
        <v>17550</v>
      </c>
      <c r="Y12" s="13">
        <f>'C завтраками| Bed and breakfast'!Y13*0.9</f>
        <v>16560</v>
      </c>
      <c r="Z12" s="13">
        <f>'C завтраками| Bed and breakfast'!Z13*0.9</f>
        <v>17010</v>
      </c>
      <c r="AA12" s="13">
        <f>'C завтраками| Bed and breakfast'!AA13*0.9</f>
        <v>17010</v>
      </c>
      <c r="AB12" s="13">
        <f>'C завтраками| Bed and breakfast'!AB13*0.9</f>
        <v>17550</v>
      </c>
      <c r="AC12" s="13">
        <f>'C завтраками| Bed and breakfast'!AC13*0.9</f>
        <v>17550</v>
      </c>
      <c r="AD12" s="13">
        <f>'C завтраками| Bed and breakfast'!AD13*0.9</f>
        <v>17910</v>
      </c>
      <c r="AE12" s="13">
        <f>'C завтраками| Bed and breakfast'!AE13*0.9</f>
        <v>17550</v>
      </c>
      <c r="AF12" s="13">
        <f>'C завтраками| Bed and breakfast'!AF13*0.9</f>
        <v>15660</v>
      </c>
      <c r="AG12" s="13">
        <f>'C завтраками| Bed and breakfast'!AG13*0.9</f>
        <v>17010</v>
      </c>
      <c r="AH12" s="13">
        <f>'C завтраками| Bed and breakfast'!AH13*0.9</f>
        <v>15210</v>
      </c>
      <c r="AI12" s="13">
        <f>'C завтраками| Bed and breakfast'!AI13*0.9</f>
        <v>13500</v>
      </c>
      <c r="AJ12" s="13">
        <f>'C завтраками| Bed and breakfast'!AJ13*0.9</f>
        <v>14310</v>
      </c>
      <c r="AK12" s="13">
        <f>'C завтраками| Bed and breakfast'!AK13*0.9</f>
        <v>14580</v>
      </c>
      <c r="AL12" s="13">
        <f>'C завтраками| Bed and breakfast'!AL13*0.9</f>
        <v>14310</v>
      </c>
      <c r="AM12" s="13">
        <f>'C завтраками| Bed and breakfast'!AM13*0.9</f>
        <v>13050</v>
      </c>
    </row>
    <row r="13" spans="1:39" s="16" customFormat="1" ht="12" customHeight="1" x14ac:dyDescent="0.2">
      <c r="A13" s="4">
        <v>2</v>
      </c>
      <c r="B13" s="13">
        <f>'C завтраками| Bed and breakfast'!B14*0.9</f>
        <v>14400</v>
      </c>
      <c r="C13" s="13">
        <f>'C завтраками| Bed and breakfast'!C14*0.9</f>
        <v>16560</v>
      </c>
      <c r="D13" s="13">
        <f>'C завтраками| Bed and breakfast'!D14*0.9</f>
        <v>16560</v>
      </c>
      <c r="E13" s="13">
        <f>'C завтраками| Bed and breakfast'!E14*0.9</f>
        <v>14850</v>
      </c>
      <c r="F13" s="13">
        <f>'C завтраками| Bed and breakfast'!F14*0.9</f>
        <v>15300</v>
      </c>
      <c r="G13" s="13">
        <f>'C завтраками| Bed and breakfast'!G14*0.9</f>
        <v>14400</v>
      </c>
      <c r="H13" s="13">
        <f>'C завтраками| Bed and breakfast'!H14*0.9</f>
        <v>14850</v>
      </c>
      <c r="I13" s="13">
        <f>'C завтраками| Bed and breakfast'!I14*0.9</f>
        <v>17010</v>
      </c>
      <c r="J13" s="13">
        <f>'C завтраками| Bed and breakfast'!J14*0.9</f>
        <v>17010</v>
      </c>
      <c r="K13" s="13">
        <f>'C завтраками| Bed and breakfast'!K14*0.9</f>
        <v>17010</v>
      </c>
      <c r="L13" s="13">
        <f>'C завтраками| Bed and breakfast'!L14*0.9</f>
        <v>15030</v>
      </c>
      <c r="M13" s="13">
        <f>'C завтраками| Bed and breakfast'!M14*0.9</f>
        <v>16110</v>
      </c>
      <c r="N13" s="13">
        <f>'C завтраками| Bed and breakfast'!N14*0.9</f>
        <v>15660</v>
      </c>
      <c r="O13" s="13">
        <f>'C завтраками| Bed and breakfast'!O14*0.9</f>
        <v>15300</v>
      </c>
      <c r="P13" s="13">
        <f>'C завтраками| Bed and breakfast'!P14*0.9</f>
        <v>18360</v>
      </c>
      <c r="Q13" s="13">
        <f>'C завтраками| Bed and breakfast'!Q14*0.9</f>
        <v>18900</v>
      </c>
      <c r="R13" s="13">
        <f>'C завтраками| Bed and breakfast'!R14*0.9</f>
        <v>20070</v>
      </c>
      <c r="S13" s="13">
        <f>'C завтраками| Bed and breakfast'!S14*0.9</f>
        <v>17010</v>
      </c>
      <c r="T13" s="13">
        <f>'C завтраками| Bed and breakfast'!T14*0.9</f>
        <v>17910</v>
      </c>
      <c r="U13" s="13">
        <f>'C завтраками| Bed and breakfast'!U14*0.9</f>
        <v>18360</v>
      </c>
      <c r="V13" s="13">
        <f>'C завтраками| Bed and breakfast'!V14*0.9</f>
        <v>17910</v>
      </c>
      <c r="W13" s="13">
        <f>'C завтраками| Bed and breakfast'!W14*0.9</f>
        <v>18900</v>
      </c>
      <c r="X13" s="13">
        <f>'C завтраками| Bed and breakfast'!X14*0.9</f>
        <v>18900</v>
      </c>
      <c r="Y13" s="13">
        <f>'C завтраками| Bed and breakfast'!Y14*0.9</f>
        <v>17910</v>
      </c>
      <c r="Z13" s="13">
        <f>'C завтраками| Bed and breakfast'!Z14*0.9</f>
        <v>18360</v>
      </c>
      <c r="AA13" s="13">
        <f>'C завтраками| Bed and breakfast'!AA14*0.9</f>
        <v>18360</v>
      </c>
      <c r="AB13" s="13">
        <f>'C завтраками| Bed and breakfast'!AB14*0.9</f>
        <v>18900</v>
      </c>
      <c r="AC13" s="13">
        <f>'C завтраками| Bed and breakfast'!AC14*0.9</f>
        <v>18900</v>
      </c>
      <c r="AD13" s="13">
        <f>'C завтраками| Bed and breakfast'!AD14*0.9</f>
        <v>19260</v>
      </c>
      <c r="AE13" s="13">
        <f>'C завтраками| Bed and breakfast'!AE14*0.9</f>
        <v>18900</v>
      </c>
      <c r="AF13" s="13">
        <f>'C завтраками| Bed and breakfast'!AF14*0.9</f>
        <v>17010</v>
      </c>
      <c r="AG13" s="13">
        <f>'C завтраками| Bed and breakfast'!AG14*0.9</f>
        <v>18360</v>
      </c>
      <c r="AH13" s="13">
        <f>'C завтраками| Bed and breakfast'!AH14*0.9</f>
        <v>16560</v>
      </c>
      <c r="AI13" s="13">
        <f>'C завтраками| Bed and breakfast'!AI14*0.9</f>
        <v>14850</v>
      </c>
      <c r="AJ13" s="13">
        <f>'C завтраками| Bed and breakfast'!AJ14*0.9</f>
        <v>15660</v>
      </c>
      <c r="AK13" s="13">
        <f>'C завтраками| Bed and breakfast'!AK14*0.9</f>
        <v>15930</v>
      </c>
      <c r="AL13" s="13">
        <f>'C завтраками| Bed and breakfast'!AL14*0.9</f>
        <v>15660</v>
      </c>
      <c r="AM13" s="13">
        <f>'C завтраками| Bed and breakfast'!AM14*0.9</f>
        <v>14400</v>
      </c>
    </row>
    <row r="14" spans="1:39"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s="16" customFormat="1" ht="12" customHeight="1" x14ac:dyDescent="0.2">
      <c r="A15" s="4">
        <v>1</v>
      </c>
      <c r="B15" s="13">
        <f>'C завтраками| Bed and breakfast'!B16*0.9</f>
        <v>14850</v>
      </c>
      <c r="C15" s="13">
        <f>'C завтраками| Bed and breakfast'!C16*0.9</f>
        <v>17010</v>
      </c>
      <c r="D15" s="13">
        <f>'C завтраками| Bed and breakfast'!D16*0.9</f>
        <v>17010</v>
      </c>
      <c r="E15" s="13">
        <f>'C завтраками| Bed and breakfast'!E16*0.9</f>
        <v>15300</v>
      </c>
      <c r="F15" s="13">
        <f>'C завтраками| Bed and breakfast'!F16*0.9</f>
        <v>15750</v>
      </c>
      <c r="G15" s="13">
        <f>'C завтраками| Bed and breakfast'!G16*0.9</f>
        <v>14850</v>
      </c>
      <c r="H15" s="13">
        <f>'C завтраками| Bed and breakfast'!H16*0.9</f>
        <v>15300</v>
      </c>
      <c r="I15" s="13">
        <f>'C завтраками| Bed and breakfast'!I16*0.9</f>
        <v>17460</v>
      </c>
      <c r="J15" s="13">
        <f>'C завтраками| Bed and breakfast'!J16*0.9</f>
        <v>17460</v>
      </c>
      <c r="K15" s="13">
        <f>'C завтраками| Bed and breakfast'!K16*0.9</f>
        <v>17460</v>
      </c>
      <c r="L15" s="13">
        <f>'C завтраками| Bed and breakfast'!L16*0.9</f>
        <v>15480</v>
      </c>
      <c r="M15" s="13">
        <f>'C завтраками| Bed and breakfast'!M16*0.9</f>
        <v>16560</v>
      </c>
      <c r="N15" s="13">
        <f>'C завтраками| Bed and breakfast'!N16*0.9</f>
        <v>16110</v>
      </c>
      <c r="O15" s="13">
        <f>'C завтраками| Bed and breakfast'!O16*0.9</f>
        <v>15750</v>
      </c>
      <c r="P15" s="13">
        <f>'C завтраками| Bed and breakfast'!P16*0.9</f>
        <v>18810</v>
      </c>
      <c r="Q15" s="13">
        <f>'C завтраками| Bed and breakfast'!Q16*0.9</f>
        <v>19350</v>
      </c>
      <c r="R15" s="13">
        <f>'C завтраками| Bed and breakfast'!R16*0.9</f>
        <v>20520</v>
      </c>
      <c r="S15" s="13">
        <f>'C завтраками| Bed and breakfast'!S16*0.9</f>
        <v>17460</v>
      </c>
      <c r="T15" s="13">
        <f>'C завтраками| Bed and breakfast'!T16*0.9</f>
        <v>18360</v>
      </c>
      <c r="U15" s="13">
        <f>'C завтраками| Bed and breakfast'!U16*0.9</f>
        <v>18810</v>
      </c>
      <c r="V15" s="13">
        <f>'C завтраками| Bed and breakfast'!V16*0.9</f>
        <v>18360</v>
      </c>
      <c r="W15" s="13">
        <f>'C завтраками| Bed and breakfast'!W16*0.9</f>
        <v>19350</v>
      </c>
      <c r="X15" s="13">
        <f>'C завтраками| Bed and breakfast'!X16*0.9</f>
        <v>19350</v>
      </c>
      <c r="Y15" s="13">
        <f>'C завтраками| Bed and breakfast'!Y16*0.9</f>
        <v>18360</v>
      </c>
      <c r="Z15" s="13">
        <f>'C завтраками| Bed and breakfast'!Z16*0.9</f>
        <v>18810</v>
      </c>
      <c r="AA15" s="13">
        <f>'C завтраками| Bed and breakfast'!AA16*0.9</f>
        <v>18810</v>
      </c>
      <c r="AB15" s="13">
        <f>'C завтраками| Bed and breakfast'!AB16*0.9</f>
        <v>19350</v>
      </c>
      <c r="AC15" s="13">
        <f>'C завтраками| Bed and breakfast'!AC16*0.9</f>
        <v>19350</v>
      </c>
      <c r="AD15" s="13">
        <f>'C завтраками| Bed and breakfast'!AD16*0.9</f>
        <v>19710</v>
      </c>
      <c r="AE15" s="13">
        <f>'C завтраками| Bed and breakfast'!AE16*0.9</f>
        <v>19350</v>
      </c>
      <c r="AF15" s="13">
        <f>'C завтраками| Bed and breakfast'!AF16*0.9</f>
        <v>17460</v>
      </c>
      <c r="AG15" s="13">
        <f>'C завтраками| Bed and breakfast'!AG16*0.9</f>
        <v>18810</v>
      </c>
      <c r="AH15" s="13">
        <f>'C завтраками| Bed and breakfast'!AH16*0.9</f>
        <v>17010</v>
      </c>
      <c r="AI15" s="13">
        <f>'C завтраками| Bed and breakfast'!AI16*0.9</f>
        <v>15300</v>
      </c>
      <c r="AJ15" s="13">
        <f>'C завтраками| Bed and breakfast'!AJ16*0.9</f>
        <v>16110</v>
      </c>
      <c r="AK15" s="13">
        <f>'C завтраками| Bed and breakfast'!AK16*0.9</f>
        <v>16380</v>
      </c>
      <c r="AL15" s="13">
        <f>'C завтраками| Bed and breakfast'!AL16*0.9</f>
        <v>16110</v>
      </c>
      <c r="AM15" s="13">
        <f>'C завтраками| Bed and breakfast'!AM16*0.9</f>
        <v>14850</v>
      </c>
    </row>
    <row r="16" spans="1:39" s="16" customFormat="1" ht="12" customHeight="1" x14ac:dyDescent="0.2">
      <c r="A16" s="278">
        <v>2</v>
      </c>
      <c r="B16" s="13">
        <f>'C завтраками| Bed and breakfast'!B17*0.9</f>
        <v>16200</v>
      </c>
      <c r="C16" s="13">
        <f>'C завтраками| Bed and breakfast'!C17*0.9</f>
        <v>18360</v>
      </c>
      <c r="D16" s="13">
        <f>'C завтраками| Bed and breakfast'!D17*0.9</f>
        <v>18360</v>
      </c>
      <c r="E16" s="13">
        <f>'C завтраками| Bed and breakfast'!E17*0.9</f>
        <v>16650</v>
      </c>
      <c r="F16" s="13">
        <f>'C завтраками| Bed and breakfast'!F17*0.9</f>
        <v>17100</v>
      </c>
      <c r="G16" s="13">
        <f>'C завтраками| Bed and breakfast'!G17*0.9</f>
        <v>16200</v>
      </c>
      <c r="H16" s="13">
        <f>'C завтраками| Bed and breakfast'!H17*0.9</f>
        <v>16650</v>
      </c>
      <c r="I16" s="13">
        <f>'C завтраками| Bed and breakfast'!I17*0.9</f>
        <v>18810</v>
      </c>
      <c r="J16" s="13">
        <f>'C завтраками| Bed and breakfast'!J17*0.9</f>
        <v>18810</v>
      </c>
      <c r="K16" s="13">
        <f>'C завтраками| Bed and breakfast'!K17*0.9</f>
        <v>18810</v>
      </c>
      <c r="L16" s="13">
        <f>'C завтраками| Bed and breakfast'!L17*0.9</f>
        <v>16830</v>
      </c>
      <c r="M16" s="13">
        <f>'C завтраками| Bed and breakfast'!M17*0.9</f>
        <v>17910</v>
      </c>
      <c r="N16" s="13">
        <f>'C завтраками| Bed and breakfast'!N17*0.9</f>
        <v>17460</v>
      </c>
      <c r="O16" s="13">
        <f>'C завтраками| Bed and breakfast'!O17*0.9</f>
        <v>17100</v>
      </c>
      <c r="P16" s="13">
        <f>'C завтраками| Bed and breakfast'!P17*0.9</f>
        <v>20160</v>
      </c>
      <c r="Q16" s="13">
        <f>'C завтраками| Bed and breakfast'!Q17*0.9</f>
        <v>20700</v>
      </c>
      <c r="R16" s="13">
        <f>'C завтраками| Bed and breakfast'!R17*0.9</f>
        <v>21870</v>
      </c>
      <c r="S16" s="13">
        <f>'C завтраками| Bed and breakfast'!S17*0.9</f>
        <v>18810</v>
      </c>
      <c r="T16" s="13">
        <f>'C завтраками| Bed and breakfast'!T17*0.9</f>
        <v>19710</v>
      </c>
      <c r="U16" s="13">
        <f>'C завтраками| Bed and breakfast'!U17*0.9</f>
        <v>20160</v>
      </c>
      <c r="V16" s="13">
        <f>'C завтраками| Bed and breakfast'!V17*0.9</f>
        <v>19710</v>
      </c>
      <c r="W16" s="13">
        <f>'C завтраками| Bed and breakfast'!W17*0.9</f>
        <v>20700</v>
      </c>
      <c r="X16" s="13">
        <f>'C завтраками| Bed and breakfast'!X17*0.9</f>
        <v>20700</v>
      </c>
      <c r="Y16" s="13">
        <f>'C завтраками| Bed and breakfast'!Y17*0.9</f>
        <v>19710</v>
      </c>
      <c r="Z16" s="13">
        <f>'C завтраками| Bed and breakfast'!Z17*0.9</f>
        <v>20160</v>
      </c>
      <c r="AA16" s="13">
        <f>'C завтраками| Bed and breakfast'!AA17*0.9</f>
        <v>20160</v>
      </c>
      <c r="AB16" s="13">
        <f>'C завтраками| Bed and breakfast'!AB17*0.9</f>
        <v>20700</v>
      </c>
      <c r="AC16" s="13">
        <f>'C завтраками| Bed and breakfast'!AC17*0.9</f>
        <v>20700</v>
      </c>
      <c r="AD16" s="13">
        <f>'C завтраками| Bed and breakfast'!AD17*0.9</f>
        <v>21060</v>
      </c>
      <c r="AE16" s="13">
        <f>'C завтраками| Bed and breakfast'!AE17*0.9</f>
        <v>20700</v>
      </c>
      <c r="AF16" s="13">
        <f>'C завтраками| Bed and breakfast'!AF17*0.9</f>
        <v>18810</v>
      </c>
      <c r="AG16" s="13">
        <f>'C завтраками| Bed and breakfast'!AG17*0.9</f>
        <v>20160</v>
      </c>
      <c r="AH16" s="13">
        <f>'C завтраками| Bed and breakfast'!AH17*0.9</f>
        <v>18360</v>
      </c>
      <c r="AI16" s="13">
        <f>'C завтраками| Bed and breakfast'!AI17*0.9</f>
        <v>16650</v>
      </c>
      <c r="AJ16" s="13">
        <f>'C завтраками| Bed and breakfast'!AJ17*0.9</f>
        <v>17460</v>
      </c>
      <c r="AK16" s="13">
        <f>'C завтраками| Bed and breakfast'!AK17*0.9</f>
        <v>17730</v>
      </c>
      <c r="AL16" s="13">
        <f>'C завтраками| Bed and breakfast'!AL17*0.9</f>
        <v>17460</v>
      </c>
      <c r="AM16" s="13">
        <f>'C завтраками| Bed and breakfast'!AM17*0.9</f>
        <v>16200</v>
      </c>
    </row>
    <row r="17" spans="1:39"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s="16" customFormat="1" ht="12" customHeight="1" x14ac:dyDescent="0.2">
      <c r="A18" s="4">
        <v>1</v>
      </c>
      <c r="B18" s="13">
        <f>'C завтраками| Bed and breakfast'!B19*0.9</f>
        <v>22500</v>
      </c>
      <c r="C18" s="13">
        <f>'C завтраками| Bed and breakfast'!C19*0.9</f>
        <v>24660</v>
      </c>
      <c r="D18" s="13">
        <f>'C завтраками| Bed and breakfast'!D19*0.9</f>
        <v>24660</v>
      </c>
      <c r="E18" s="13">
        <f>'C завтраками| Bed and breakfast'!E19*0.9</f>
        <v>22950</v>
      </c>
      <c r="F18" s="13">
        <f>'C завтраками| Bed and breakfast'!F19*0.9</f>
        <v>23400</v>
      </c>
      <c r="G18" s="13">
        <f>'C завтраками| Bed and breakfast'!G19*0.9</f>
        <v>22500</v>
      </c>
      <c r="H18" s="13">
        <f>'C завтраками| Bed and breakfast'!H19*0.9</f>
        <v>22950</v>
      </c>
      <c r="I18" s="13">
        <f>'C завтраками| Bed and breakfast'!I19*0.9</f>
        <v>25110</v>
      </c>
      <c r="J18" s="13">
        <f>'C завтраками| Bed and breakfast'!J19*0.9</f>
        <v>25110</v>
      </c>
      <c r="K18" s="13">
        <f>'C завтраками| Bed and breakfast'!K19*0.9</f>
        <v>25110</v>
      </c>
      <c r="L18" s="13">
        <f>'C завтраками| Bed and breakfast'!L19*0.9</f>
        <v>23130</v>
      </c>
      <c r="M18" s="13">
        <f>'C завтраками| Bed and breakfast'!M19*0.9</f>
        <v>24210</v>
      </c>
      <c r="N18" s="13">
        <f>'C завтраками| Bed and breakfast'!N19*0.9</f>
        <v>23760</v>
      </c>
      <c r="O18" s="13">
        <f>'C завтраками| Bed and breakfast'!O19*0.9</f>
        <v>23400</v>
      </c>
      <c r="P18" s="13">
        <f>'C завтраками| Bed and breakfast'!P19*0.9</f>
        <v>26460</v>
      </c>
      <c r="Q18" s="13">
        <f>'C завтраками| Bed and breakfast'!Q19*0.9</f>
        <v>27000</v>
      </c>
      <c r="R18" s="13">
        <f>'C завтраками| Bed and breakfast'!R19*0.9</f>
        <v>28170</v>
      </c>
      <c r="S18" s="13">
        <f>'C завтраками| Bed and breakfast'!S19*0.9</f>
        <v>25110</v>
      </c>
      <c r="T18" s="13">
        <f>'C завтраками| Bed and breakfast'!T19*0.9</f>
        <v>26010</v>
      </c>
      <c r="U18" s="13">
        <f>'C завтраками| Bed and breakfast'!U19*0.9</f>
        <v>26460</v>
      </c>
      <c r="V18" s="13">
        <f>'C завтраками| Bed and breakfast'!V19*0.9</f>
        <v>26010</v>
      </c>
      <c r="W18" s="13">
        <f>'C завтраками| Bed and breakfast'!W19*0.9</f>
        <v>27000</v>
      </c>
      <c r="X18" s="13">
        <f>'C завтраками| Bed and breakfast'!X19*0.9</f>
        <v>27000</v>
      </c>
      <c r="Y18" s="13">
        <f>'C завтраками| Bed and breakfast'!Y19*0.9</f>
        <v>26010</v>
      </c>
      <c r="Z18" s="13">
        <f>'C завтраками| Bed and breakfast'!Z19*0.9</f>
        <v>26460</v>
      </c>
      <c r="AA18" s="13">
        <f>'C завтраками| Bed and breakfast'!AA19*0.9</f>
        <v>26460</v>
      </c>
      <c r="AB18" s="13">
        <f>'C завтраками| Bed and breakfast'!AB19*0.9</f>
        <v>27000</v>
      </c>
      <c r="AC18" s="13">
        <f>'C завтраками| Bed and breakfast'!AC19*0.9</f>
        <v>27000</v>
      </c>
      <c r="AD18" s="13">
        <f>'C завтраками| Bed and breakfast'!AD19*0.9</f>
        <v>27360</v>
      </c>
      <c r="AE18" s="13">
        <f>'C завтраками| Bed and breakfast'!AE19*0.9</f>
        <v>27000</v>
      </c>
      <c r="AF18" s="13">
        <f>'C завтраками| Bed and breakfast'!AF19*0.9</f>
        <v>25110</v>
      </c>
      <c r="AG18" s="13">
        <f>'C завтраками| Bed and breakfast'!AG19*0.9</f>
        <v>26460</v>
      </c>
      <c r="AH18" s="13">
        <f>'C завтраками| Bed and breakfast'!AH19*0.9</f>
        <v>24660</v>
      </c>
      <c r="AI18" s="13">
        <f>'C завтраками| Bed and breakfast'!AI19*0.9</f>
        <v>21150</v>
      </c>
      <c r="AJ18" s="13">
        <f>'C завтраками| Bed and breakfast'!AJ19*0.9</f>
        <v>21960</v>
      </c>
      <c r="AK18" s="13">
        <f>'C завтраками| Bed and breakfast'!AK19*0.9</f>
        <v>22230</v>
      </c>
      <c r="AL18" s="13">
        <f>'C завтраками| Bed and breakfast'!AL19*0.9</f>
        <v>21960</v>
      </c>
      <c r="AM18" s="13">
        <f>'C завтраками| Bed and breakfast'!AM19*0.9</f>
        <v>20700</v>
      </c>
    </row>
    <row r="19" spans="1:39" s="16" customFormat="1" ht="12" customHeight="1" x14ac:dyDescent="0.2">
      <c r="A19" s="278">
        <v>2</v>
      </c>
      <c r="B19" s="13">
        <f>'C завтраками| Bed and breakfast'!B20*0.9</f>
        <v>22500</v>
      </c>
      <c r="C19" s="13">
        <f>'C завтраками| Bed and breakfast'!C20*0.9</f>
        <v>24660</v>
      </c>
      <c r="D19" s="13">
        <f>'C завтраками| Bed and breakfast'!D20*0.9</f>
        <v>24660</v>
      </c>
      <c r="E19" s="13">
        <f>'C завтраками| Bed and breakfast'!E20*0.9</f>
        <v>22950</v>
      </c>
      <c r="F19" s="13">
        <f>'C завтраками| Bed and breakfast'!F20*0.9</f>
        <v>23400</v>
      </c>
      <c r="G19" s="13">
        <f>'C завтраками| Bed and breakfast'!G20*0.9</f>
        <v>22500</v>
      </c>
      <c r="H19" s="13">
        <f>'C завтраками| Bed and breakfast'!H20*0.9</f>
        <v>22950</v>
      </c>
      <c r="I19" s="13">
        <f>'C завтраками| Bed and breakfast'!I20*0.9</f>
        <v>25110</v>
      </c>
      <c r="J19" s="13">
        <f>'C завтраками| Bed and breakfast'!J20*0.9</f>
        <v>25110</v>
      </c>
      <c r="K19" s="13">
        <f>'C завтраками| Bed and breakfast'!K20*0.9</f>
        <v>25110</v>
      </c>
      <c r="L19" s="13">
        <f>'C завтраками| Bed and breakfast'!L20*0.9</f>
        <v>23130</v>
      </c>
      <c r="M19" s="13">
        <f>'C завтраками| Bed and breakfast'!M20*0.9</f>
        <v>24210</v>
      </c>
      <c r="N19" s="13">
        <f>'C завтраками| Bed and breakfast'!N20*0.9</f>
        <v>23760</v>
      </c>
      <c r="O19" s="13">
        <f>'C завтраками| Bed and breakfast'!O20*0.9</f>
        <v>23400</v>
      </c>
      <c r="P19" s="13">
        <f>'C завтраками| Bed and breakfast'!P20*0.9</f>
        <v>26460</v>
      </c>
      <c r="Q19" s="13">
        <f>'C завтраками| Bed and breakfast'!Q20*0.9</f>
        <v>27000</v>
      </c>
      <c r="R19" s="13">
        <f>'C завтраками| Bed and breakfast'!R20*0.9</f>
        <v>28170</v>
      </c>
      <c r="S19" s="13">
        <f>'C завтраками| Bed and breakfast'!S20*0.9</f>
        <v>25110</v>
      </c>
      <c r="T19" s="13">
        <f>'C завтраками| Bed and breakfast'!T20*0.9</f>
        <v>26010</v>
      </c>
      <c r="U19" s="13">
        <f>'C завтраками| Bed and breakfast'!U20*0.9</f>
        <v>26460</v>
      </c>
      <c r="V19" s="13">
        <f>'C завтраками| Bed and breakfast'!V20*0.9</f>
        <v>26010</v>
      </c>
      <c r="W19" s="13">
        <f>'C завтраками| Bed and breakfast'!W20*0.9</f>
        <v>27000</v>
      </c>
      <c r="X19" s="13">
        <f>'C завтраками| Bed and breakfast'!X20*0.9</f>
        <v>27000</v>
      </c>
      <c r="Y19" s="13">
        <f>'C завтраками| Bed and breakfast'!Y20*0.9</f>
        <v>26010</v>
      </c>
      <c r="Z19" s="13">
        <f>'C завтраками| Bed and breakfast'!Z20*0.9</f>
        <v>26460</v>
      </c>
      <c r="AA19" s="13">
        <f>'C завтраками| Bed and breakfast'!AA20*0.9</f>
        <v>26460</v>
      </c>
      <c r="AB19" s="13">
        <f>'C завтраками| Bed and breakfast'!AB20*0.9</f>
        <v>27000</v>
      </c>
      <c r="AC19" s="13">
        <f>'C завтраками| Bed and breakfast'!AC20*0.9</f>
        <v>27000</v>
      </c>
      <c r="AD19" s="13">
        <f>'C завтраками| Bed and breakfast'!AD20*0.9</f>
        <v>27360</v>
      </c>
      <c r="AE19" s="13">
        <f>'C завтраками| Bed and breakfast'!AE20*0.9</f>
        <v>27000</v>
      </c>
      <c r="AF19" s="13">
        <f>'C завтраками| Bed and breakfast'!AF20*0.9</f>
        <v>25110</v>
      </c>
      <c r="AG19" s="13">
        <f>'C завтраками| Bed and breakfast'!AG20*0.9</f>
        <v>26460</v>
      </c>
      <c r="AH19" s="13">
        <f>'C завтраками| Bed and breakfast'!AH20*0.9</f>
        <v>24660</v>
      </c>
      <c r="AI19" s="13">
        <f>'C завтраками| Bed and breakfast'!AI20*0.9</f>
        <v>21150</v>
      </c>
      <c r="AJ19" s="13">
        <f>'C завтраками| Bed and breakfast'!AJ20*0.9</f>
        <v>21960</v>
      </c>
      <c r="AK19" s="13">
        <f>'C завтраками| Bed and breakfast'!AK20*0.9</f>
        <v>22230</v>
      </c>
      <c r="AL19" s="13">
        <f>'C завтраками| Bed and breakfast'!AL20*0.9</f>
        <v>21960</v>
      </c>
      <c r="AM19" s="13">
        <f>'C завтраками| Bed and breakfast'!AM20*0.9</f>
        <v>20700</v>
      </c>
    </row>
    <row r="20" spans="1:39" s="16" customFormat="1" ht="12" customHeight="1" x14ac:dyDescent="0.2">
      <c r="A20" s="278">
        <v>3</v>
      </c>
      <c r="B20" s="13">
        <f>'C завтраками| Bed and breakfast'!B21*0.9</f>
        <v>22500</v>
      </c>
      <c r="C20" s="13">
        <f>'C завтраками| Bed and breakfast'!C21*0.9</f>
        <v>24660</v>
      </c>
      <c r="D20" s="13">
        <f>'C завтраками| Bed and breakfast'!D21*0.9</f>
        <v>24660</v>
      </c>
      <c r="E20" s="13">
        <f>'C завтраками| Bed and breakfast'!E21*0.9</f>
        <v>22950</v>
      </c>
      <c r="F20" s="13">
        <f>'C завтраками| Bed and breakfast'!F21*0.9</f>
        <v>23400</v>
      </c>
      <c r="G20" s="13">
        <f>'C завтраками| Bed and breakfast'!G21*0.9</f>
        <v>22500</v>
      </c>
      <c r="H20" s="13">
        <f>'C завтраками| Bed and breakfast'!H21*0.9</f>
        <v>22950</v>
      </c>
      <c r="I20" s="13">
        <f>'C завтраками| Bed and breakfast'!I21*0.9</f>
        <v>25110</v>
      </c>
      <c r="J20" s="13">
        <f>'C завтраками| Bed and breakfast'!J21*0.9</f>
        <v>25110</v>
      </c>
      <c r="K20" s="13">
        <f>'C завтраками| Bed and breakfast'!K21*0.9</f>
        <v>25110</v>
      </c>
      <c r="L20" s="13">
        <f>'C завтраками| Bed and breakfast'!L21*0.9</f>
        <v>23130</v>
      </c>
      <c r="M20" s="13">
        <f>'C завтраками| Bed and breakfast'!M21*0.9</f>
        <v>24210</v>
      </c>
      <c r="N20" s="13">
        <f>'C завтраками| Bed and breakfast'!N21*0.9</f>
        <v>23760</v>
      </c>
      <c r="O20" s="13">
        <f>'C завтраками| Bed and breakfast'!O21*0.9</f>
        <v>23400</v>
      </c>
      <c r="P20" s="13">
        <f>'C завтраками| Bed and breakfast'!P21*0.9</f>
        <v>26460</v>
      </c>
      <c r="Q20" s="13">
        <f>'C завтраками| Bed and breakfast'!Q21*0.9</f>
        <v>27000</v>
      </c>
      <c r="R20" s="13">
        <f>'C завтраками| Bed and breakfast'!R21*0.9</f>
        <v>28170</v>
      </c>
      <c r="S20" s="13">
        <f>'C завтраками| Bed and breakfast'!S21*0.9</f>
        <v>25110</v>
      </c>
      <c r="T20" s="13">
        <f>'C завтраками| Bed and breakfast'!T21*0.9</f>
        <v>26010</v>
      </c>
      <c r="U20" s="13">
        <f>'C завтраками| Bed and breakfast'!U21*0.9</f>
        <v>26460</v>
      </c>
      <c r="V20" s="13">
        <f>'C завтраками| Bed and breakfast'!V21*0.9</f>
        <v>26010</v>
      </c>
      <c r="W20" s="13">
        <f>'C завтраками| Bed and breakfast'!W21*0.9</f>
        <v>27000</v>
      </c>
      <c r="X20" s="13">
        <f>'C завтраками| Bed and breakfast'!X21*0.9</f>
        <v>27000</v>
      </c>
      <c r="Y20" s="13">
        <f>'C завтраками| Bed and breakfast'!Y21*0.9</f>
        <v>26010</v>
      </c>
      <c r="Z20" s="13">
        <f>'C завтраками| Bed and breakfast'!Z21*0.9</f>
        <v>26460</v>
      </c>
      <c r="AA20" s="13">
        <f>'C завтраками| Bed and breakfast'!AA21*0.9</f>
        <v>26460</v>
      </c>
      <c r="AB20" s="13">
        <f>'C завтраками| Bed and breakfast'!AB21*0.9</f>
        <v>27000</v>
      </c>
      <c r="AC20" s="13">
        <f>'C завтраками| Bed and breakfast'!AC21*0.9</f>
        <v>27000</v>
      </c>
      <c r="AD20" s="13">
        <f>'C завтраками| Bed and breakfast'!AD21*0.9</f>
        <v>27360</v>
      </c>
      <c r="AE20" s="13">
        <f>'C завтраками| Bed and breakfast'!AE21*0.9</f>
        <v>27000</v>
      </c>
      <c r="AF20" s="13">
        <f>'C завтраками| Bed and breakfast'!AF21*0.9</f>
        <v>25110</v>
      </c>
      <c r="AG20" s="13">
        <f>'C завтраками| Bed and breakfast'!AG21*0.9</f>
        <v>26460</v>
      </c>
      <c r="AH20" s="13">
        <f>'C завтраками| Bed and breakfast'!AH21*0.9</f>
        <v>24660</v>
      </c>
      <c r="AI20" s="13">
        <f>'C завтраками| Bed and breakfast'!AI21*0.9</f>
        <v>21150</v>
      </c>
      <c r="AJ20" s="13">
        <f>'C завтраками| Bed and breakfast'!AJ21*0.9</f>
        <v>21960</v>
      </c>
      <c r="AK20" s="13">
        <f>'C завтраками| Bed and breakfast'!AK21*0.9</f>
        <v>22230</v>
      </c>
      <c r="AL20" s="13">
        <f>'C завтраками| Bed and breakfast'!AL21*0.9</f>
        <v>21960</v>
      </c>
      <c r="AM20" s="13">
        <f>'C завтраками| Bed and breakfast'!AM21*0.9</f>
        <v>20700</v>
      </c>
    </row>
    <row r="21" spans="1:39" s="16" customFormat="1" ht="12" customHeight="1" x14ac:dyDescent="0.2">
      <c r="A21" s="278">
        <v>4</v>
      </c>
      <c r="B21" s="13">
        <f>'C завтраками| Bed and breakfast'!B22*0.9</f>
        <v>22500</v>
      </c>
      <c r="C21" s="13">
        <f>'C завтраками| Bed and breakfast'!C22*0.9</f>
        <v>24660</v>
      </c>
      <c r="D21" s="13">
        <f>'C завтраками| Bed and breakfast'!D22*0.9</f>
        <v>24660</v>
      </c>
      <c r="E21" s="13">
        <f>'C завтраками| Bed and breakfast'!E22*0.9</f>
        <v>22950</v>
      </c>
      <c r="F21" s="13">
        <f>'C завтраками| Bed and breakfast'!F22*0.9</f>
        <v>23400</v>
      </c>
      <c r="G21" s="13">
        <f>'C завтраками| Bed and breakfast'!G22*0.9</f>
        <v>22500</v>
      </c>
      <c r="H21" s="13">
        <f>'C завтраками| Bed and breakfast'!H22*0.9</f>
        <v>22950</v>
      </c>
      <c r="I21" s="13">
        <f>'C завтраками| Bed and breakfast'!I22*0.9</f>
        <v>25110</v>
      </c>
      <c r="J21" s="13">
        <f>'C завтраками| Bed and breakfast'!J22*0.9</f>
        <v>25110</v>
      </c>
      <c r="K21" s="13">
        <f>'C завтраками| Bed and breakfast'!K22*0.9</f>
        <v>25110</v>
      </c>
      <c r="L21" s="13">
        <f>'C завтраками| Bed and breakfast'!L22*0.9</f>
        <v>23130</v>
      </c>
      <c r="M21" s="13">
        <f>'C завтраками| Bed and breakfast'!M22*0.9</f>
        <v>24210</v>
      </c>
      <c r="N21" s="13">
        <f>'C завтраками| Bed and breakfast'!N22*0.9</f>
        <v>23760</v>
      </c>
      <c r="O21" s="13">
        <f>'C завтраками| Bed and breakfast'!O22*0.9</f>
        <v>23400</v>
      </c>
      <c r="P21" s="13">
        <f>'C завтраками| Bed and breakfast'!P22*0.9</f>
        <v>26460</v>
      </c>
      <c r="Q21" s="13">
        <f>'C завтраками| Bed and breakfast'!Q22*0.9</f>
        <v>27000</v>
      </c>
      <c r="R21" s="13">
        <f>'C завтраками| Bed and breakfast'!R22*0.9</f>
        <v>28170</v>
      </c>
      <c r="S21" s="13">
        <f>'C завтраками| Bed and breakfast'!S22*0.9</f>
        <v>25110</v>
      </c>
      <c r="T21" s="13">
        <f>'C завтраками| Bed and breakfast'!T22*0.9</f>
        <v>26010</v>
      </c>
      <c r="U21" s="13">
        <f>'C завтраками| Bed and breakfast'!U22*0.9</f>
        <v>26460</v>
      </c>
      <c r="V21" s="13">
        <f>'C завтраками| Bed and breakfast'!V22*0.9</f>
        <v>26010</v>
      </c>
      <c r="W21" s="13">
        <f>'C завтраками| Bed and breakfast'!W22*0.9</f>
        <v>27000</v>
      </c>
      <c r="X21" s="13">
        <f>'C завтраками| Bed and breakfast'!X22*0.9</f>
        <v>27000</v>
      </c>
      <c r="Y21" s="13">
        <f>'C завтраками| Bed and breakfast'!Y22*0.9</f>
        <v>26010</v>
      </c>
      <c r="Z21" s="13">
        <f>'C завтраками| Bed and breakfast'!Z22*0.9</f>
        <v>26460</v>
      </c>
      <c r="AA21" s="13">
        <f>'C завтраками| Bed and breakfast'!AA22*0.9</f>
        <v>26460</v>
      </c>
      <c r="AB21" s="13">
        <f>'C завтраками| Bed and breakfast'!AB22*0.9</f>
        <v>27000</v>
      </c>
      <c r="AC21" s="13">
        <f>'C завтраками| Bed and breakfast'!AC22*0.9</f>
        <v>27000</v>
      </c>
      <c r="AD21" s="13">
        <f>'C завтраками| Bed and breakfast'!AD22*0.9</f>
        <v>27360</v>
      </c>
      <c r="AE21" s="13">
        <f>'C завтраками| Bed and breakfast'!AE22*0.9</f>
        <v>27000</v>
      </c>
      <c r="AF21" s="13">
        <f>'C завтраками| Bed and breakfast'!AF22*0.9</f>
        <v>25110</v>
      </c>
      <c r="AG21" s="13">
        <f>'C завтраками| Bed and breakfast'!AG22*0.9</f>
        <v>26460</v>
      </c>
      <c r="AH21" s="13">
        <f>'C завтраками| Bed and breakfast'!AH22*0.9</f>
        <v>24660</v>
      </c>
      <c r="AI21" s="13">
        <f>'C завтраками| Bed and breakfast'!AI22*0.9</f>
        <v>21150</v>
      </c>
      <c r="AJ21" s="13">
        <f>'C завтраками| Bed and breakfast'!AJ22*0.9</f>
        <v>21960</v>
      </c>
      <c r="AK21" s="13">
        <f>'C завтраками| Bed and breakfast'!AK22*0.9</f>
        <v>22230</v>
      </c>
      <c r="AL21" s="13">
        <f>'C завтраками| Bed and breakfast'!AL22*0.9</f>
        <v>21960</v>
      </c>
      <c r="AM21" s="13">
        <f>'C завтраками| Bed and breakfast'!AM22*0.9</f>
        <v>20700</v>
      </c>
    </row>
    <row r="22" spans="1:39"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row>
    <row r="23" spans="1:39"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1:39" s="16" customFormat="1" ht="12" customHeight="1" x14ac:dyDescent="0.2">
      <c r="A24" s="153" t="s">
        <v>169</v>
      </c>
      <c r="B24" s="113">
        <f t="shared" ref="B24" si="0">B3</f>
        <v>45776</v>
      </c>
      <c r="C24" s="113">
        <f t="shared" ref="C24:AH24" si="1">C3</f>
        <v>45778</v>
      </c>
      <c r="D24" s="113">
        <f t="shared" si="1"/>
        <v>45780</v>
      </c>
      <c r="E24" s="113">
        <f t="shared" si="1"/>
        <v>45782</v>
      </c>
      <c r="F24" s="113">
        <f t="shared" si="1"/>
        <v>45785</v>
      </c>
      <c r="G24" s="113">
        <f t="shared" si="1"/>
        <v>45788</v>
      </c>
      <c r="H24" s="113">
        <f t="shared" si="1"/>
        <v>45804</v>
      </c>
      <c r="I24" s="113">
        <f t="shared" si="1"/>
        <v>45808</v>
      </c>
      <c r="J24" s="113">
        <f t="shared" si="1"/>
        <v>45810</v>
      </c>
      <c r="K24" s="113">
        <f t="shared" si="1"/>
        <v>45815</v>
      </c>
      <c r="L24" s="113">
        <f t="shared" si="1"/>
        <v>45817</v>
      </c>
      <c r="M24" s="113">
        <f t="shared" si="1"/>
        <v>45820</v>
      </c>
      <c r="N24" s="113">
        <f t="shared" si="1"/>
        <v>45823</v>
      </c>
      <c r="O24" s="113">
        <f t="shared" si="1"/>
        <v>45824</v>
      </c>
      <c r="P24" s="113">
        <f t="shared" si="1"/>
        <v>45837</v>
      </c>
      <c r="Q24" s="113">
        <f t="shared" si="1"/>
        <v>45839</v>
      </c>
      <c r="R24" s="113">
        <f t="shared" si="1"/>
        <v>45849</v>
      </c>
      <c r="S24" s="113">
        <f t="shared" si="1"/>
        <v>45852</v>
      </c>
      <c r="T24" s="113">
        <f t="shared" si="1"/>
        <v>45855</v>
      </c>
      <c r="U24" s="113">
        <f t="shared" si="1"/>
        <v>45856</v>
      </c>
      <c r="V24" s="113">
        <f t="shared" si="1"/>
        <v>45858</v>
      </c>
      <c r="W24" s="113">
        <f t="shared" si="1"/>
        <v>45863</v>
      </c>
      <c r="X24" s="113">
        <f t="shared" si="1"/>
        <v>45865</v>
      </c>
      <c r="Y24" s="113">
        <f t="shared" si="1"/>
        <v>45867</v>
      </c>
      <c r="Z24" s="113">
        <f t="shared" si="1"/>
        <v>45870</v>
      </c>
      <c r="AA24" s="113">
        <f t="shared" si="1"/>
        <v>45872</v>
      </c>
      <c r="AB24" s="113">
        <f t="shared" si="1"/>
        <v>45878</v>
      </c>
      <c r="AC24" s="113">
        <f t="shared" si="1"/>
        <v>45879</v>
      </c>
      <c r="AD24" s="113">
        <f t="shared" si="1"/>
        <v>45884</v>
      </c>
      <c r="AE24" s="113">
        <f t="shared" si="1"/>
        <v>45886</v>
      </c>
      <c r="AF24" s="113">
        <f t="shared" si="1"/>
        <v>45889</v>
      </c>
      <c r="AG24" s="113">
        <f t="shared" si="1"/>
        <v>45891</v>
      </c>
      <c r="AH24" s="113">
        <f t="shared" si="1"/>
        <v>45893</v>
      </c>
      <c r="AI24" s="113">
        <f t="shared" ref="AI24:AM24" si="2">AI3</f>
        <v>45901</v>
      </c>
      <c r="AJ24" s="113">
        <f t="shared" si="2"/>
        <v>45905</v>
      </c>
      <c r="AK24" s="113">
        <f t="shared" si="2"/>
        <v>45909</v>
      </c>
      <c r="AL24" s="113">
        <f t="shared" si="2"/>
        <v>45922</v>
      </c>
      <c r="AM24" s="113">
        <f t="shared" si="2"/>
        <v>45928</v>
      </c>
    </row>
    <row r="25" spans="1:39" s="16" customFormat="1" ht="12" customHeight="1" x14ac:dyDescent="0.2">
      <c r="A25" s="178" t="s">
        <v>200</v>
      </c>
      <c r="B25" s="113">
        <f t="shared" ref="B25" si="3">B4</f>
        <v>45777</v>
      </c>
      <c r="C25" s="113">
        <f t="shared" ref="C25:AH25" si="4">C4</f>
        <v>45779</v>
      </c>
      <c r="D25" s="113">
        <f t="shared" si="4"/>
        <v>45780</v>
      </c>
      <c r="E25" s="113">
        <f t="shared" si="4"/>
        <v>45784</v>
      </c>
      <c r="F25" s="113">
        <f t="shared" si="4"/>
        <v>45787</v>
      </c>
      <c r="G25" s="113">
        <f t="shared" si="4"/>
        <v>45803</v>
      </c>
      <c r="H25" s="113">
        <f t="shared" si="4"/>
        <v>45807</v>
      </c>
      <c r="I25" s="113">
        <f t="shared" si="4"/>
        <v>45809</v>
      </c>
      <c r="J25" s="113">
        <f t="shared" si="4"/>
        <v>45814</v>
      </c>
      <c r="K25" s="113">
        <f t="shared" si="4"/>
        <v>45816</v>
      </c>
      <c r="L25" s="113">
        <f t="shared" si="4"/>
        <v>45819</v>
      </c>
      <c r="M25" s="113">
        <f t="shared" si="4"/>
        <v>45822</v>
      </c>
      <c r="N25" s="113">
        <f t="shared" si="4"/>
        <v>45823</v>
      </c>
      <c r="O25" s="113">
        <f t="shared" si="4"/>
        <v>45836</v>
      </c>
      <c r="P25" s="113">
        <f t="shared" si="4"/>
        <v>45838</v>
      </c>
      <c r="Q25" s="113">
        <f t="shared" si="4"/>
        <v>45848</v>
      </c>
      <c r="R25" s="113">
        <f t="shared" si="4"/>
        <v>45851</v>
      </c>
      <c r="S25" s="113">
        <f t="shared" si="4"/>
        <v>45854</v>
      </c>
      <c r="T25" s="113">
        <f t="shared" si="4"/>
        <v>45855</v>
      </c>
      <c r="U25" s="113">
        <f t="shared" si="4"/>
        <v>45857</v>
      </c>
      <c r="V25" s="113">
        <f t="shared" si="4"/>
        <v>45862</v>
      </c>
      <c r="W25" s="113">
        <f t="shared" si="4"/>
        <v>45864</v>
      </c>
      <c r="X25" s="113">
        <f t="shared" si="4"/>
        <v>45866</v>
      </c>
      <c r="Y25" s="113">
        <f t="shared" si="4"/>
        <v>45869</v>
      </c>
      <c r="Z25" s="113">
        <f t="shared" si="4"/>
        <v>45871</v>
      </c>
      <c r="AA25" s="113">
        <f t="shared" si="4"/>
        <v>45877</v>
      </c>
      <c r="AB25" s="113">
        <f t="shared" si="4"/>
        <v>45878</v>
      </c>
      <c r="AC25" s="113">
        <f t="shared" si="4"/>
        <v>45883</v>
      </c>
      <c r="AD25" s="113">
        <f t="shared" si="4"/>
        <v>45885</v>
      </c>
      <c r="AE25" s="113">
        <f t="shared" si="4"/>
        <v>45888</v>
      </c>
      <c r="AF25" s="113">
        <f t="shared" si="4"/>
        <v>45890</v>
      </c>
      <c r="AG25" s="113">
        <f t="shared" si="4"/>
        <v>45892</v>
      </c>
      <c r="AH25" s="113">
        <f t="shared" si="4"/>
        <v>45900</v>
      </c>
      <c r="AI25" s="113">
        <f t="shared" ref="AI25:AM25" si="5">AI4</f>
        <v>45904</v>
      </c>
      <c r="AJ25" s="113">
        <f t="shared" si="5"/>
        <v>45908</v>
      </c>
      <c r="AK25" s="113">
        <f t="shared" si="5"/>
        <v>45921</v>
      </c>
      <c r="AL25" s="113">
        <f t="shared" si="5"/>
        <v>45927</v>
      </c>
      <c r="AM25" s="113">
        <f t="shared" si="5"/>
        <v>45930</v>
      </c>
    </row>
    <row r="26" spans="1:39"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row>
    <row r="27" spans="1:39" s="16" customFormat="1" ht="12" customHeight="1" x14ac:dyDescent="0.2">
      <c r="A27" s="4">
        <v>1</v>
      </c>
      <c r="B27" s="13">
        <f t="shared" ref="B27" si="6">ROUNDUP(B6*0.9,)</f>
        <v>5670</v>
      </c>
      <c r="C27" s="13">
        <f t="shared" ref="C27:AH27" si="7">ROUNDUP(C6*0.9,)</f>
        <v>7614</v>
      </c>
      <c r="D27" s="13">
        <f t="shared" si="7"/>
        <v>7614</v>
      </c>
      <c r="E27" s="13">
        <f t="shared" si="7"/>
        <v>6075</v>
      </c>
      <c r="F27" s="13">
        <f t="shared" si="7"/>
        <v>6480</v>
      </c>
      <c r="G27" s="13">
        <f t="shared" si="7"/>
        <v>5670</v>
      </c>
      <c r="H27" s="13">
        <f t="shared" si="7"/>
        <v>6075</v>
      </c>
      <c r="I27" s="13">
        <f t="shared" si="7"/>
        <v>8019</v>
      </c>
      <c r="J27" s="13">
        <f t="shared" si="7"/>
        <v>8019</v>
      </c>
      <c r="K27" s="13">
        <f t="shared" si="7"/>
        <v>8019</v>
      </c>
      <c r="L27" s="13">
        <f t="shared" si="7"/>
        <v>6237</v>
      </c>
      <c r="M27" s="13">
        <f t="shared" si="7"/>
        <v>7209</v>
      </c>
      <c r="N27" s="13">
        <f t="shared" si="7"/>
        <v>6804</v>
      </c>
      <c r="O27" s="13">
        <f t="shared" si="7"/>
        <v>6480</v>
      </c>
      <c r="P27" s="13">
        <f t="shared" si="7"/>
        <v>9234</v>
      </c>
      <c r="Q27" s="13">
        <f t="shared" si="7"/>
        <v>9720</v>
      </c>
      <c r="R27" s="13">
        <f t="shared" si="7"/>
        <v>10773</v>
      </c>
      <c r="S27" s="13">
        <f t="shared" si="7"/>
        <v>8019</v>
      </c>
      <c r="T27" s="13">
        <f t="shared" si="7"/>
        <v>8829</v>
      </c>
      <c r="U27" s="13">
        <f t="shared" si="7"/>
        <v>9234</v>
      </c>
      <c r="V27" s="13">
        <f t="shared" si="7"/>
        <v>8829</v>
      </c>
      <c r="W27" s="13">
        <f t="shared" si="7"/>
        <v>9720</v>
      </c>
      <c r="X27" s="13">
        <f t="shared" si="7"/>
        <v>9720</v>
      </c>
      <c r="Y27" s="13">
        <f t="shared" si="7"/>
        <v>8829</v>
      </c>
      <c r="Z27" s="13">
        <f t="shared" si="7"/>
        <v>9234</v>
      </c>
      <c r="AA27" s="13">
        <f t="shared" si="7"/>
        <v>9234</v>
      </c>
      <c r="AB27" s="13">
        <f t="shared" si="7"/>
        <v>9720</v>
      </c>
      <c r="AC27" s="13">
        <f t="shared" si="7"/>
        <v>9720</v>
      </c>
      <c r="AD27" s="13">
        <f t="shared" si="7"/>
        <v>10044</v>
      </c>
      <c r="AE27" s="13">
        <f t="shared" si="7"/>
        <v>9720</v>
      </c>
      <c r="AF27" s="13">
        <f t="shared" si="7"/>
        <v>8019</v>
      </c>
      <c r="AG27" s="13">
        <f t="shared" si="7"/>
        <v>9234</v>
      </c>
      <c r="AH27" s="13">
        <f t="shared" si="7"/>
        <v>7614</v>
      </c>
      <c r="AI27" s="13">
        <f t="shared" ref="AI27:AM27" si="8">ROUNDUP(AI6*0.9,)</f>
        <v>6885</v>
      </c>
      <c r="AJ27" s="13">
        <f t="shared" si="8"/>
        <v>7614</v>
      </c>
      <c r="AK27" s="13">
        <f t="shared" si="8"/>
        <v>7857</v>
      </c>
      <c r="AL27" s="13">
        <f t="shared" si="8"/>
        <v>7614</v>
      </c>
      <c r="AM27" s="13">
        <f t="shared" si="8"/>
        <v>6480</v>
      </c>
    </row>
    <row r="28" spans="1:39" s="16" customFormat="1" ht="12" customHeight="1" x14ac:dyDescent="0.2">
      <c r="A28" s="4">
        <v>2</v>
      </c>
      <c r="B28" s="13">
        <f t="shared" ref="B28" si="9">ROUNDUP(B7*0.9,)</f>
        <v>6885</v>
      </c>
      <c r="C28" s="13">
        <f t="shared" ref="C28:AH28" si="10">ROUNDUP(C7*0.9,)</f>
        <v>8829</v>
      </c>
      <c r="D28" s="13">
        <f t="shared" si="10"/>
        <v>8829</v>
      </c>
      <c r="E28" s="13">
        <f t="shared" si="10"/>
        <v>7290</v>
      </c>
      <c r="F28" s="13">
        <f t="shared" si="10"/>
        <v>7695</v>
      </c>
      <c r="G28" s="13">
        <f t="shared" si="10"/>
        <v>6885</v>
      </c>
      <c r="H28" s="13">
        <f t="shared" si="10"/>
        <v>7290</v>
      </c>
      <c r="I28" s="13">
        <f t="shared" si="10"/>
        <v>9234</v>
      </c>
      <c r="J28" s="13">
        <f t="shared" si="10"/>
        <v>9234</v>
      </c>
      <c r="K28" s="13">
        <f t="shared" si="10"/>
        <v>9234</v>
      </c>
      <c r="L28" s="13">
        <f t="shared" si="10"/>
        <v>7452</v>
      </c>
      <c r="M28" s="13">
        <f t="shared" si="10"/>
        <v>8424</v>
      </c>
      <c r="N28" s="13">
        <f t="shared" si="10"/>
        <v>8019</v>
      </c>
      <c r="O28" s="13">
        <f t="shared" si="10"/>
        <v>7695</v>
      </c>
      <c r="P28" s="13">
        <f t="shared" si="10"/>
        <v>10449</v>
      </c>
      <c r="Q28" s="13">
        <f t="shared" si="10"/>
        <v>10935</v>
      </c>
      <c r="R28" s="13">
        <f t="shared" si="10"/>
        <v>11988</v>
      </c>
      <c r="S28" s="13">
        <f t="shared" si="10"/>
        <v>9234</v>
      </c>
      <c r="T28" s="13">
        <f t="shared" si="10"/>
        <v>10044</v>
      </c>
      <c r="U28" s="13">
        <f t="shared" si="10"/>
        <v>10449</v>
      </c>
      <c r="V28" s="13">
        <f t="shared" si="10"/>
        <v>10044</v>
      </c>
      <c r="W28" s="13">
        <f t="shared" si="10"/>
        <v>10935</v>
      </c>
      <c r="X28" s="13">
        <f t="shared" si="10"/>
        <v>10935</v>
      </c>
      <c r="Y28" s="13">
        <f t="shared" si="10"/>
        <v>10044</v>
      </c>
      <c r="Z28" s="13">
        <f t="shared" si="10"/>
        <v>10449</v>
      </c>
      <c r="AA28" s="13">
        <f t="shared" si="10"/>
        <v>10449</v>
      </c>
      <c r="AB28" s="13">
        <f t="shared" si="10"/>
        <v>10935</v>
      </c>
      <c r="AC28" s="13">
        <f t="shared" si="10"/>
        <v>10935</v>
      </c>
      <c r="AD28" s="13">
        <f t="shared" si="10"/>
        <v>11259</v>
      </c>
      <c r="AE28" s="13">
        <f t="shared" si="10"/>
        <v>10935</v>
      </c>
      <c r="AF28" s="13">
        <f t="shared" si="10"/>
        <v>9234</v>
      </c>
      <c r="AG28" s="13">
        <f t="shared" si="10"/>
        <v>10449</v>
      </c>
      <c r="AH28" s="13">
        <f t="shared" si="10"/>
        <v>8829</v>
      </c>
      <c r="AI28" s="13">
        <f t="shared" ref="AI28:AM28" si="11">ROUNDUP(AI7*0.9,)</f>
        <v>8100</v>
      </c>
      <c r="AJ28" s="13">
        <f t="shared" si="11"/>
        <v>8829</v>
      </c>
      <c r="AK28" s="13">
        <f t="shared" si="11"/>
        <v>9072</v>
      </c>
      <c r="AL28" s="13">
        <f t="shared" si="11"/>
        <v>8829</v>
      </c>
      <c r="AM28" s="13">
        <f t="shared" si="11"/>
        <v>7695</v>
      </c>
    </row>
    <row r="29" spans="1:39"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s="16" customFormat="1" ht="12" customHeight="1" x14ac:dyDescent="0.2">
      <c r="A30" s="4">
        <v>1</v>
      </c>
      <c r="B30" s="13">
        <f t="shared" ref="B30" si="12">ROUNDUP(B9*0.9,)</f>
        <v>7290</v>
      </c>
      <c r="C30" s="13">
        <f t="shared" ref="C30:AH30" si="13">ROUNDUP(C9*0.9,)</f>
        <v>9234</v>
      </c>
      <c r="D30" s="13">
        <f t="shared" si="13"/>
        <v>9234</v>
      </c>
      <c r="E30" s="13">
        <f t="shared" si="13"/>
        <v>7695</v>
      </c>
      <c r="F30" s="13">
        <f t="shared" si="13"/>
        <v>8100</v>
      </c>
      <c r="G30" s="13">
        <f t="shared" si="13"/>
        <v>7290</v>
      </c>
      <c r="H30" s="13">
        <f t="shared" si="13"/>
        <v>7695</v>
      </c>
      <c r="I30" s="13">
        <f t="shared" si="13"/>
        <v>9639</v>
      </c>
      <c r="J30" s="13">
        <f t="shared" si="13"/>
        <v>9639</v>
      </c>
      <c r="K30" s="13">
        <f t="shared" si="13"/>
        <v>9639</v>
      </c>
      <c r="L30" s="13">
        <f t="shared" si="13"/>
        <v>7857</v>
      </c>
      <c r="M30" s="13">
        <f t="shared" si="13"/>
        <v>8829</v>
      </c>
      <c r="N30" s="13">
        <f t="shared" si="13"/>
        <v>8424</v>
      </c>
      <c r="O30" s="13">
        <f t="shared" si="13"/>
        <v>8100</v>
      </c>
      <c r="P30" s="13">
        <f t="shared" si="13"/>
        <v>10854</v>
      </c>
      <c r="Q30" s="13">
        <f t="shared" si="13"/>
        <v>11340</v>
      </c>
      <c r="R30" s="13">
        <f t="shared" si="13"/>
        <v>12393</v>
      </c>
      <c r="S30" s="13">
        <f t="shared" si="13"/>
        <v>9639</v>
      </c>
      <c r="T30" s="13">
        <f t="shared" si="13"/>
        <v>10449</v>
      </c>
      <c r="U30" s="13">
        <f t="shared" si="13"/>
        <v>10854</v>
      </c>
      <c r="V30" s="13">
        <f t="shared" si="13"/>
        <v>10449</v>
      </c>
      <c r="W30" s="13">
        <f t="shared" si="13"/>
        <v>11340</v>
      </c>
      <c r="X30" s="13">
        <f t="shared" si="13"/>
        <v>11340</v>
      </c>
      <c r="Y30" s="13">
        <f t="shared" si="13"/>
        <v>10449</v>
      </c>
      <c r="Z30" s="13">
        <f t="shared" si="13"/>
        <v>10854</v>
      </c>
      <c r="AA30" s="13">
        <f t="shared" si="13"/>
        <v>10854</v>
      </c>
      <c r="AB30" s="13">
        <f t="shared" si="13"/>
        <v>11340</v>
      </c>
      <c r="AC30" s="13">
        <f t="shared" si="13"/>
        <v>11340</v>
      </c>
      <c r="AD30" s="13">
        <f t="shared" si="13"/>
        <v>11664</v>
      </c>
      <c r="AE30" s="13">
        <f t="shared" si="13"/>
        <v>11340</v>
      </c>
      <c r="AF30" s="13">
        <f t="shared" si="13"/>
        <v>9639</v>
      </c>
      <c r="AG30" s="13">
        <f t="shared" si="13"/>
        <v>10854</v>
      </c>
      <c r="AH30" s="13">
        <f t="shared" si="13"/>
        <v>9234</v>
      </c>
      <c r="AI30" s="13">
        <f t="shared" ref="AI30:AM30" si="14">ROUNDUP(AI9*0.9,)</f>
        <v>8100</v>
      </c>
      <c r="AJ30" s="13">
        <f t="shared" si="14"/>
        <v>8829</v>
      </c>
      <c r="AK30" s="13">
        <f t="shared" si="14"/>
        <v>9072</v>
      </c>
      <c r="AL30" s="13">
        <f t="shared" si="14"/>
        <v>8829</v>
      </c>
      <c r="AM30" s="13">
        <f t="shared" si="14"/>
        <v>7695</v>
      </c>
    </row>
    <row r="31" spans="1:39" s="16" customFormat="1" ht="12" customHeight="1" x14ac:dyDescent="0.2">
      <c r="A31" s="4">
        <v>2</v>
      </c>
      <c r="B31" s="13">
        <f t="shared" ref="B31" si="15">ROUNDUP(B10*0.9,)</f>
        <v>8505</v>
      </c>
      <c r="C31" s="13">
        <f t="shared" ref="C31:AH31" si="16">ROUNDUP(C10*0.9,)</f>
        <v>10449</v>
      </c>
      <c r="D31" s="13">
        <f t="shared" si="16"/>
        <v>10449</v>
      </c>
      <c r="E31" s="13">
        <f t="shared" si="16"/>
        <v>8910</v>
      </c>
      <c r="F31" s="13">
        <f t="shared" si="16"/>
        <v>9315</v>
      </c>
      <c r="G31" s="13">
        <f t="shared" si="16"/>
        <v>8505</v>
      </c>
      <c r="H31" s="13">
        <f t="shared" si="16"/>
        <v>8910</v>
      </c>
      <c r="I31" s="13">
        <f t="shared" si="16"/>
        <v>10854</v>
      </c>
      <c r="J31" s="13">
        <f t="shared" si="16"/>
        <v>10854</v>
      </c>
      <c r="K31" s="13">
        <f t="shared" si="16"/>
        <v>10854</v>
      </c>
      <c r="L31" s="13">
        <f t="shared" si="16"/>
        <v>9072</v>
      </c>
      <c r="M31" s="13">
        <f t="shared" si="16"/>
        <v>10044</v>
      </c>
      <c r="N31" s="13">
        <f t="shared" si="16"/>
        <v>9639</v>
      </c>
      <c r="O31" s="13">
        <f t="shared" si="16"/>
        <v>9315</v>
      </c>
      <c r="P31" s="13">
        <f t="shared" si="16"/>
        <v>12069</v>
      </c>
      <c r="Q31" s="13">
        <f t="shared" si="16"/>
        <v>12555</v>
      </c>
      <c r="R31" s="13">
        <f t="shared" si="16"/>
        <v>13608</v>
      </c>
      <c r="S31" s="13">
        <f t="shared" si="16"/>
        <v>10854</v>
      </c>
      <c r="T31" s="13">
        <f t="shared" si="16"/>
        <v>11664</v>
      </c>
      <c r="U31" s="13">
        <f t="shared" si="16"/>
        <v>12069</v>
      </c>
      <c r="V31" s="13">
        <f t="shared" si="16"/>
        <v>11664</v>
      </c>
      <c r="W31" s="13">
        <f t="shared" si="16"/>
        <v>12555</v>
      </c>
      <c r="X31" s="13">
        <f t="shared" si="16"/>
        <v>12555</v>
      </c>
      <c r="Y31" s="13">
        <f t="shared" si="16"/>
        <v>11664</v>
      </c>
      <c r="Z31" s="13">
        <f t="shared" si="16"/>
        <v>12069</v>
      </c>
      <c r="AA31" s="13">
        <f t="shared" si="16"/>
        <v>12069</v>
      </c>
      <c r="AB31" s="13">
        <f t="shared" si="16"/>
        <v>12555</v>
      </c>
      <c r="AC31" s="13">
        <f t="shared" si="16"/>
        <v>12555</v>
      </c>
      <c r="AD31" s="13">
        <f t="shared" si="16"/>
        <v>12879</v>
      </c>
      <c r="AE31" s="13">
        <f t="shared" si="16"/>
        <v>12555</v>
      </c>
      <c r="AF31" s="13">
        <f t="shared" si="16"/>
        <v>10854</v>
      </c>
      <c r="AG31" s="13">
        <f t="shared" si="16"/>
        <v>12069</v>
      </c>
      <c r="AH31" s="13">
        <f t="shared" si="16"/>
        <v>10449</v>
      </c>
      <c r="AI31" s="13">
        <f t="shared" ref="AI31:AM31" si="17">ROUNDUP(AI10*0.9,)</f>
        <v>9315</v>
      </c>
      <c r="AJ31" s="13">
        <f t="shared" si="17"/>
        <v>10044</v>
      </c>
      <c r="AK31" s="13">
        <f t="shared" si="17"/>
        <v>10287</v>
      </c>
      <c r="AL31" s="13">
        <f t="shared" si="17"/>
        <v>10044</v>
      </c>
      <c r="AM31" s="13">
        <f t="shared" si="17"/>
        <v>8910</v>
      </c>
    </row>
    <row r="32" spans="1:39"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s="16" customFormat="1" ht="12" customHeight="1" x14ac:dyDescent="0.2">
      <c r="A33" s="4">
        <v>1</v>
      </c>
      <c r="B33" s="13">
        <f t="shared" ref="B33" si="18">ROUNDUP(B12*0.9,)</f>
        <v>11745</v>
      </c>
      <c r="C33" s="13">
        <f t="shared" ref="C33:AH33" si="19">ROUNDUP(C12*0.9,)</f>
        <v>13689</v>
      </c>
      <c r="D33" s="13">
        <f t="shared" si="19"/>
        <v>13689</v>
      </c>
      <c r="E33" s="13">
        <f t="shared" si="19"/>
        <v>12150</v>
      </c>
      <c r="F33" s="13">
        <f t="shared" si="19"/>
        <v>12555</v>
      </c>
      <c r="G33" s="13">
        <f t="shared" si="19"/>
        <v>11745</v>
      </c>
      <c r="H33" s="13">
        <f t="shared" si="19"/>
        <v>12150</v>
      </c>
      <c r="I33" s="13">
        <f t="shared" si="19"/>
        <v>14094</v>
      </c>
      <c r="J33" s="13">
        <f t="shared" si="19"/>
        <v>14094</v>
      </c>
      <c r="K33" s="13">
        <f t="shared" si="19"/>
        <v>14094</v>
      </c>
      <c r="L33" s="13">
        <f t="shared" si="19"/>
        <v>12312</v>
      </c>
      <c r="M33" s="13">
        <f t="shared" si="19"/>
        <v>13284</v>
      </c>
      <c r="N33" s="13">
        <f t="shared" si="19"/>
        <v>12879</v>
      </c>
      <c r="O33" s="13">
        <f t="shared" si="19"/>
        <v>12555</v>
      </c>
      <c r="P33" s="13">
        <f t="shared" si="19"/>
        <v>15309</v>
      </c>
      <c r="Q33" s="13">
        <f t="shared" si="19"/>
        <v>15795</v>
      </c>
      <c r="R33" s="13">
        <f t="shared" si="19"/>
        <v>16848</v>
      </c>
      <c r="S33" s="13">
        <f t="shared" si="19"/>
        <v>14094</v>
      </c>
      <c r="T33" s="13">
        <f t="shared" si="19"/>
        <v>14904</v>
      </c>
      <c r="U33" s="13">
        <f t="shared" si="19"/>
        <v>15309</v>
      </c>
      <c r="V33" s="13">
        <f t="shared" si="19"/>
        <v>14904</v>
      </c>
      <c r="W33" s="13">
        <f t="shared" si="19"/>
        <v>15795</v>
      </c>
      <c r="X33" s="13">
        <f t="shared" si="19"/>
        <v>15795</v>
      </c>
      <c r="Y33" s="13">
        <f t="shared" si="19"/>
        <v>14904</v>
      </c>
      <c r="Z33" s="13">
        <f t="shared" si="19"/>
        <v>15309</v>
      </c>
      <c r="AA33" s="13">
        <f t="shared" si="19"/>
        <v>15309</v>
      </c>
      <c r="AB33" s="13">
        <f t="shared" si="19"/>
        <v>15795</v>
      </c>
      <c r="AC33" s="13">
        <f t="shared" si="19"/>
        <v>15795</v>
      </c>
      <c r="AD33" s="13">
        <f t="shared" si="19"/>
        <v>16119</v>
      </c>
      <c r="AE33" s="13">
        <f t="shared" si="19"/>
        <v>15795</v>
      </c>
      <c r="AF33" s="13">
        <f t="shared" si="19"/>
        <v>14094</v>
      </c>
      <c r="AG33" s="13">
        <f t="shared" si="19"/>
        <v>15309</v>
      </c>
      <c r="AH33" s="13">
        <f t="shared" si="19"/>
        <v>13689</v>
      </c>
      <c r="AI33" s="13">
        <f t="shared" ref="AI33:AM33" si="20">ROUNDUP(AI12*0.9,)</f>
        <v>12150</v>
      </c>
      <c r="AJ33" s="13">
        <f t="shared" si="20"/>
        <v>12879</v>
      </c>
      <c r="AK33" s="13">
        <f t="shared" si="20"/>
        <v>13122</v>
      </c>
      <c r="AL33" s="13">
        <f t="shared" si="20"/>
        <v>12879</v>
      </c>
      <c r="AM33" s="13">
        <f t="shared" si="20"/>
        <v>11745</v>
      </c>
    </row>
    <row r="34" spans="1:39" s="16" customFormat="1" ht="12" customHeight="1" x14ac:dyDescent="0.2">
      <c r="A34" s="4">
        <v>2</v>
      </c>
      <c r="B34" s="13">
        <f t="shared" ref="B34" si="21">ROUNDUP(B13*0.9,)</f>
        <v>12960</v>
      </c>
      <c r="C34" s="13">
        <f t="shared" ref="C34:AH34" si="22">ROUNDUP(C13*0.9,)</f>
        <v>14904</v>
      </c>
      <c r="D34" s="13">
        <f t="shared" si="22"/>
        <v>14904</v>
      </c>
      <c r="E34" s="13">
        <f t="shared" si="22"/>
        <v>13365</v>
      </c>
      <c r="F34" s="13">
        <f t="shared" si="22"/>
        <v>13770</v>
      </c>
      <c r="G34" s="13">
        <f t="shared" si="22"/>
        <v>12960</v>
      </c>
      <c r="H34" s="13">
        <f t="shared" si="22"/>
        <v>13365</v>
      </c>
      <c r="I34" s="13">
        <f t="shared" si="22"/>
        <v>15309</v>
      </c>
      <c r="J34" s="13">
        <f t="shared" si="22"/>
        <v>15309</v>
      </c>
      <c r="K34" s="13">
        <f t="shared" si="22"/>
        <v>15309</v>
      </c>
      <c r="L34" s="13">
        <f t="shared" si="22"/>
        <v>13527</v>
      </c>
      <c r="M34" s="13">
        <f t="shared" si="22"/>
        <v>14499</v>
      </c>
      <c r="N34" s="13">
        <f t="shared" si="22"/>
        <v>14094</v>
      </c>
      <c r="O34" s="13">
        <f t="shared" si="22"/>
        <v>13770</v>
      </c>
      <c r="P34" s="13">
        <f t="shared" si="22"/>
        <v>16524</v>
      </c>
      <c r="Q34" s="13">
        <f t="shared" si="22"/>
        <v>17010</v>
      </c>
      <c r="R34" s="13">
        <f t="shared" si="22"/>
        <v>18063</v>
      </c>
      <c r="S34" s="13">
        <f t="shared" si="22"/>
        <v>15309</v>
      </c>
      <c r="T34" s="13">
        <f t="shared" si="22"/>
        <v>16119</v>
      </c>
      <c r="U34" s="13">
        <f t="shared" si="22"/>
        <v>16524</v>
      </c>
      <c r="V34" s="13">
        <f t="shared" si="22"/>
        <v>16119</v>
      </c>
      <c r="W34" s="13">
        <f t="shared" si="22"/>
        <v>17010</v>
      </c>
      <c r="X34" s="13">
        <f t="shared" si="22"/>
        <v>17010</v>
      </c>
      <c r="Y34" s="13">
        <f t="shared" si="22"/>
        <v>16119</v>
      </c>
      <c r="Z34" s="13">
        <f t="shared" si="22"/>
        <v>16524</v>
      </c>
      <c r="AA34" s="13">
        <f t="shared" si="22"/>
        <v>16524</v>
      </c>
      <c r="AB34" s="13">
        <f t="shared" si="22"/>
        <v>17010</v>
      </c>
      <c r="AC34" s="13">
        <f t="shared" si="22"/>
        <v>17010</v>
      </c>
      <c r="AD34" s="13">
        <f t="shared" si="22"/>
        <v>17334</v>
      </c>
      <c r="AE34" s="13">
        <f t="shared" si="22"/>
        <v>17010</v>
      </c>
      <c r="AF34" s="13">
        <f t="shared" si="22"/>
        <v>15309</v>
      </c>
      <c r="AG34" s="13">
        <f t="shared" si="22"/>
        <v>16524</v>
      </c>
      <c r="AH34" s="13">
        <f t="shared" si="22"/>
        <v>14904</v>
      </c>
      <c r="AI34" s="13">
        <f t="shared" ref="AI34:AM34" si="23">ROUNDUP(AI13*0.9,)</f>
        <v>13365</v>
      </c>
      <c r="AJ34" s="13">
        <f t="shared" si="23"/>
        <v>14094</v>
      </c>
      <c r="AK34" s="13">
        <f t="shared" si="23"/>
        <v>14337</v>
      </c>
      <c r="AL34" s="13">
        <f t="shared" si="23"/>
        <v>14094</v>
      </c>
      <c r="AM34" s="13">
        <f t="shared" si="23"/>
        <v>12960</v>
      </c>
    </row>
    <row r="35" spans="1:39"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s="16" customFormat="1" ht="12" customHeight="1" x14ac:dyDescent="0.2">
      <c r="A36" s="4">
        <v>1</v>
      </c>
      <c r="B36" s="13">
        <f t="shared" ref="B36" si="24">ROUNDUP(B15*0.9,)</f>
        <v>13365</v>
      </c>
      <c r="C36" s="13">
        <f t="shared" ref="C36:AH36" si="25">ROUNDUP(C15*0.9,)</f>
        <v>15309</v>
      </c>
      <c r="D36" s="13">
        <f t="shared" si="25"/>
        <v>15309</v>
      </c>
      <c r="E36" s="13">
        <f t="shared" si="25"/>
        <v>13770</v>
      </c>
      <c r="F36" s="13">
        <f t="shared" si="25"/>
        <v>14175</v>
      </c>
      <c r="G36" s="13">
        <f t="shared" si="25"/>
        <v>13365</v>
      </c>
      <c r="H36" s="13">
        <f t="shared" si="25"/>
        <v>13770</v>
      </c>
      <c r="I36" s="13">
        <f t="shared" si="25"/>
        <v>15714</v>
      </c>
      <c r="J36" s="13">
        <f t="shared" si="25"/>
        <v>15714</v>
      </c>
      <c r="K36" s="13">
        <f t="shared" si="25"/>
        <v>15714</v>
      </c>
      <c r="L36" s="13">
        <f t="shared" si="25"/>
        <v>13932</v>
      </c>
      <c r="M36" s="13">
        <f t="shared" si="25"/>
        <v>14904</v>
      </c>
      <c r="N36" s="13">
        <f t="shared" si="25"/>
        <v>14499</v>
      </c>
      <c r="O36" s="13">
        <f t="shared" si="25"/>
        <v>14175</v>
      </c>
      <c r="P36" s="13">
        <f t="shared" si="25"/>
        <v>16929</v>
      </c>
      <c r="Q36" s="13">
        <f t="shared" si="25"/>
        <v>17415</v>
      </c>
      <c r="R36" s="13">
        <f t="shared" si="25"/>
        <v>18468</v>
      </c>
      <c r="S36" s="13">
        <f t="shared" si="25"/>
        <v>15714</v>
      </c>
      <c r="T36" s="13">
        <f t="shared" si="25"/>
        <v>16524</v>
      </c>
      <c r="U36" s="13">
        <f t="shared" si="25"/>
        <v>16929</v>
      </c>
      <c r="V36" s="13">
        <f t="shared" si="25"/>
        <v>16524</v>
      </c>
      <c r="W36" s="13">
        <f t="shared" si="25"/>
        <v>17415</v>
      </c>
      <c r="X36" s="13">
        <f t="shared" si="25"/>
        <v>17415</v>
      </c>
      <c r="Y36" s="13">
        <f t="shared" si="25"/>
        <v>16524</v>
      </c>
      <c r="Z36" s="13">
        <f t="shared" si="25"/>
        <v>16929</v>
      </c>
      <c r="AA36" s="13">
        <f t="shared" si="25"/>
        <v>16929</v>
      </c>
      <c r="AB36" s="13">
        <f t="shared" si="25"/>
        <v>17415</v>
      </c>
      <c r="AC36" s="13">
        <f t="shared" si="25"/>
        <v>17415</v>
      </c>
      <c r="AD36" s="13">
        <f t="shared" si="25"/>
        <v>17739</v>
      </c>
      <c r="AE36" s="13">
        <f t="shared" si="25"/>
        <v>17415</v>
      </c>
      <c r="AF36" s="13">
        <f t="shared" si="25"/>
        <v>15714</v>
      </c>
      <c r="AG36" s="13">
        <f t="shared" si="25"/>
        <v>16929</v>
      </c>
      <c r="AH36" s="13">
        <f t="shared" si="25"/>
        <v>15309</v>
      </c>
      <c r="AI36" s="13">
        <f t="shared" ref="AI36:AM36" si="26">ROUNDUP(AI15*0.9,)</f>
        <v>13770</v>
      </c>
      <c r="AJ36" s="13">
        <f t="shared" si="26"/>
        <v>14499</v>
      </c>
      <c r="AK36" s="13">
        <f t="shared" si="26"/>
        <v>14742</v>
      </c>
      <c r="AL36" s="13">
        <f t="shared" si="26"/>
        <v>14499</v>
      </c>
      <c r="AM36" s="13">
        <f t="shared" si="26"/>
        <v>13365</v>
      </c>
    </row>
    <row r="37" spans="1:39" s="16" customFormat="1" ht="12" customHeight="1" x14ac:dyDescent="0.2">
      <c r="A37" s="278">
        <v>2</v>
      </c>
      <c r="B37" s="13">
        <f t="shared" ref="B37" si="27">ROUNDUP(B16*0.9,)</f>
        <v>14580</v>
      </c>
      <c r="C37" s="13">
        <f t="shared" ref="C37:AH37" si="28">ROUNDUP(C16*0.9,)</f>
        <v>16524</v>
      </c>
      <c r="D37" s="13">
        <f t="shared" si="28"/>
        <v>16524</v>
      </c>
      <c r="E37" s="13">
        <f t="shared" si="28"/>
        <v>14985</v>
      </c>
      <c r="F37" s="13">
        <f t="shared" si="28"/>
        <v>15390</v>
      </c>
      <c r="G37" s="13">
        <f t="shared" si="28"/>
        <v>14580</v>
      </c>
      <c r="H37" s="13">
        <f t="shared" si="28"/>
        <v>14985</v>
      </c>
      <c r="I37" s="13">
        <f t="shared" si="28"/>
        <v>16929</v>
      </c>
      <c r="J37" s="13">
        <f t="shared" si="28"/>
        <v>16929</v>
      </c>
      <c r="K37" s="13">
        <f t="shared" si="28"/>
        <v>16929</v>
      </c>
      <c r="L37" s="13">
        <f t="shared" si="28"/>
        <v>15147</v>
      </c>
      <c r="M37" s="13">
        <f t="shared" si="28"/>
        <v>16119</v>
      </c>
      <c r="N37" s="13">
        <f t="shared" si="28"/>
        <v>15714</v>
      </c>
      <c r="O37" s="13">
        <f t="shared" si="28"/>
        <v>15390</v>
      </c>
      <c r="P37" s="13">
        <f t="shared" si="28"/>
        <v>18144</v>
      </c>
      <c r="Q37" s="13">
        <f t="shared" si="28"/>
        <v>18630</v>
      </c>
      <c r="R37" s="13">
        <f t="shared" si="28"/>
        <v>19683</v>
      </c>
      <c r="S37" s="13">
        <f t="shared" si="28"/>
        <v>16929</v>
      </c>
      <c r="T37" s="13">
        <f t="shared" si="28"/>
        <v>17739</v>
      </c>
      <c r="U37" s="13">
        <f t="shared" si="28"/>
        <v>18144</v>
      </c>
      <c r="V37" s="13">
        <f t="shared" si="28"/>
        <v>17739</v>
      </c>
      <c r="W37" s="13">
        <f t="shared" si="28"/>
        <v>18630</v>
      </c>
      <c r="X37" s="13">
        <f t="shared" si="28"/>
        <v>18630</v>
      </c>
      <c r="Y37" s="13">
        <f t="shared" si="28"/>
        <v>17739</v>
      </c>
      <c r="Z37" s="13">
        <f t="shared" si="28"/>
        <v>18144</v>
      </c>
      <c r="AA37" s="13">
        <f t="shared" si="28"/>
        <v>18144</v>
      </c>
      <c r="AB37" s="13">
        <f t="shared" si="28"/>
        <v>18630</v>
      </c>
      <c r="AC37" s="13">
        <f t="shared" si="28"/>
        <v>18630</v>
      </c>
      <c r="AD37" s="13">
        <f t="shared" si="28"/>
        <v>18954</v>
      </c>
      <c r="AE37" s="13">
        <f t="shared" si="28"/>
        <v>18630</v>
      </c>
      <c r="AF37" s="13">
        <f t="shared" si="28"/>
        <v>16929</v>
      </c>
      <c r="AG37" s="13">
        <f t="shared" si="28"/>
        <v>18144</v>
      </c>
      <c r="AH37" s="13">
        <f t="shared" si="28"/>
        <v>16524</v>
      </c>
      <c r="AI37" s="13">
        <f t="shared" ref="AI37:AM37" si="29">ROUNDUP(AI16*0.9,)</f>
        <v>14985</v>
      </c>
      <c r="AJ37" s="13">
        <f t="shared" si="29"/>
        <v>15714</v>
      </c>
      <c r="AK37" s="13">
        <f t="shared" si="29"/>
        <v>15957</v>
      </c>
      <c r="AL37" s="13">
        <f t="shared" si="29"/>
        <v>15714</v>
      </c>
      <c r="AM37" s="13">
        <f t="shared" si="29"/>
        <v>14580</v>
      </c>
    </row>
    <row r="38" spans="1:39"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s="16" customFormat="1" ht="12" customHeight="1" x14ac:dyDescent="0.2">
      <c r="A39" s="4">
        <v>1</v>
      </c>
      <c r="B39" s="13">
        <f t="shared" ref="B39" si="30">ROUNDUP(B18*0.9,)</f>
        <v>20250</v>
      </c>
      <c r="C39" s="13">
        <f t="shared" ref="C39:AH39" si="31">ROUNDUP(C18*0.9,)</f>
        <v>22194</v>
      </c>
      <c r="D39" s="13">
        <f t="shared" si="31"/>
        <v>22194</v>
      </c>
      <c r="E39" s="13">
        <f t="shared" si="31"/>
        <v>20655</v>
      </c>
      <c r="F39" s="13">
        <f t="shared" si="31"/>
        <v>21060</v>
      </c>
      <c r="G39" s="13">
        <f t="shared" si="31"/>
        <v>20250</v>
      </c>
      <c r="H39" s="13">
        <f t="shared" si="31"/>
        <v>20655</v>
      </c>
      <c r="I39" s="13">
        <f t="shared" si="31"/>
        <v>22599</v>
      </c>
      <c r="J39" s="13">
        <f t="shared" si="31"/>
        <v>22599</v>
      </c>
      <c r="K39" s="13">
        <f t="shared" si="31"/>
        <v>22599</v>
      </c>
      <c r="L39" s="13">
        <f t="shared" si="31"/>
        <v>20817</v>
      </c>
      <c r="M39" s="13">
        <f t="shared" si="31"/>
        <v>21789</v>
      </c>
      <c r="N39" s="13">
        <f t="shared" si="31"/>
        <v>21384</v>
      </c>
      <c r="O39" s="13">
        <f t="shared" si="31"/>
        <v>21060</v>
      </c>
      <c r="P39" s="13">
        <f t="shared" si="31"/>
        <v>23814</v>
      </c>
      <c r="Q39" s="13">
        <f t="shared" si="31"/>
        <v>24300</v>
      </c>
      <c r="R39" s="13">
        <f t="shared" si="31"/>
        <v>25353</v>
      </c>
      <c r="S39" s="13">
        <f t="shared" si="31"/>
        <v>22599</v>
      </c>
      <c r="T39" s="13">
        <f t="shared" si="31"/>
        <v>23409</v>
      </c>
      <c r="U39" s="13">
        <f t="shared" si="31"/>
        <v>23814</v>
      </c>
      <c r="V39" s="13">
        <f t="shared" si="31"/>
        <v>23409</v>
      </c>
      <c r="W39" s="13">
        <f t="shared" si="31"/>
        <v>24300</v>
      </c>
      <c r="X39" s="13">
        <f t="shared" si="31"/>
        <v>24300</v>
      </c>
      <c r="Y39" s="13">
        <f t="shared" si="31"/>
        <v>23409</v>
      </c>
      <c r="Z39" s="13">
        <f t="shared" si="31"/>
        <v>23814</v>
      </c>
      <c r="AA39" s="13">
        <f t="shared" si="31"/>
        <v>23814</v>
      </c>
      <c r="AB39" s="13">
        <f t="shared" si="31"/>
        <v>24300</v>
      </c>
      <c r="AC39" s="13">
        <f t="shared" si="31"/>
        <v>24300</v>
      </c>
      <c r="AD39" s="13">
        <f t="shared" si="31"/>
        <v>24624</v>
      </c>
      <c r="AE39" s="13">
        <f t="shared" si="31"/>
        <v>24300</v>
      </c>
      <c r="AF39" s="13">
        <f t="shared" si="31"/>
        <v>22599</v>
      </c>
      <c r="AG39" s="13">
        <f t="shared" si="31"/>
        <v>23814</v>
      </c>
      <c r="AH39" s="13">
        <f t="shared" si="31"/>
        <v>22194</v>
      </c>
      <c r="AI39" s="13">
        <f t="shared" ref="AI39:AM39" si="32">ROUNDUP(AI18*0.9,)</f>
        <v>19035</v>
      </c>
      <c r="AJ39" s="13">
        <f t="shared" si="32"/>
        <v>19764</v>
      </c>
      <c r="AK39" s="13">
        <f t="shared" si="32"/>
        <v>20007</v>
      </c>
      <c r="AL39" s="13">
        <f t="shared" si="32"/>
        <v>19764</v>
      </c>
      <c r="AM39" s="13">
        <f t="shared" si="32"/>
        <v>18630</v>
      </c>
    </row>
    <row r="40" spans="1:39" s="16" customFormat="1" ht="12" customHeight="1" x14ac:dyDescent="0.2">
      <c r="A40" s="278">
        <v>2</v>
      </c>
      <c r="B40" s="13">
        <f t="shared" ref="B40" si="33">ROUNDUP(B19*0.9,)</f>
        <v>20250</v>
      </c>
      <c r="C40" s="13">
        <f t="shared" ref="C40:AH40" si="34">ROUNDUP(C19*0.9,)</f>
        <v>22194</v>
      </c>
      <c r="D40" s="13">
        <f t="shared" si="34"/>
        <v>22194</v>
      </c>
      <c r="E40" s="13">
        <f t="shared" si="34"/>
        <v>20655</v>
      </c>
      <c r="F40" s="13">
        <f t="shared" si="34"/>
        <v>21060</v>
      </c>
      <c r="G40" s="13">
        <f t="shared" si="34"/>
        <v>20250</v>
      </c>
      <c r="H40" s="13">
        <f t="shared" si="34"/>
        <v>20655</v>
      </c>
      <c r="I40" s="13">
        <f t="shared" si="34"/>
        <v>22599</v>
      </c>
      <c r="J40" s="13">
        <f t="shared" si="34"/>
        <v>22599</v>
      </c>
      <c r="K40" s="13">
        <f t="shared" si="34"/>
        <v>22599</v>
      </c>
      <c r="L40" s="13">
        <f t="shared" si="34"/>
        <v>20817</v>
      </c>
      <c r="M40" s="13">
        <f t="shared" si="34"/>
        <v>21789</v>
      </c>
      <c r="N40" s="13">
        <f t="shared" si="34"/>
        <v>21384</v>
      </c>
      <c r="O40" s="13">
        <f t="shared" si="34"/>
        <v>21060</v>
      </c>
      <c r="P40" s="13">
        <f t="shared" si="34"/>
        <v>23814</v>
      </c>
      <c r="Q40" s="13">
        <f t="shared" si="34"/>
        <v>24300</v>
      </c>
      <c r="R40" s="13">
        <f t="shared" si="34"/>
        <v>25353</v>
      </c>
      <c r="S40" s="13">
        <f t="shared" si="34"/>
        <v>22599</v>
      </c>
      <c r="T40" s="13">
        <f t="shared" si="34"/>
        <v>23409</v>
      </c>
      <c r="U40" s="13">
        <f t="shared" si="34"/>
        <v>23814</v>
      </c>
      <c r="V40" s="13">
        <f t="shared" si="34"/>
        <v>23409</v>
      </c>
      <c r="W40" s="13">
        <f t="shared" si="34"/>
        <v>24300</v>
      </c>
      <c r="X40" s="13">
        <f t="shared" si="34"/>
        <v>24300</v>
      </c>
      <c r="Y40" s="13">
        <f t="shared" si="34"/>
        <v>23409</v>
      </c>
      <c r="Z40" s="13">
        <f t="shared" si="34"/>
        <v>23814</v>
      </c>
      <c r="AA40" s="13">
        <f t="shared" si="34"/>
        <v>23814</v>
      </c>
      <c r="AB40" s="13">
        <f t="shared" si="34"/>
        <v>24300</v>
      </c>
      <c r="AC40" s="13">
        <f t="shared" si="34"/>
        <v>24300</v>
      </c>
      <c r="AD40" s="13">
        <f t="shared" si="34"/>
        <v>24624</v>
      </c>
      <c r="AE40" s="13">
        <f t="shared" si="34"/>
        <v>24300</v>
      </c>
      <c r="AF40" s="13">
        <f t="shared" si="34"/>
        <v>22599</v>
      </c>
      <c r="AG40" s="13">
        <f t="shared" si="34"/>
        <v>23814</v>
      </c>
      <c r="AH40" s="13">
        <f t="shared" si="34"/>
        <v>22194</v>
      </c>
      <c r="AI40" s="13">
        <f t="shared" ref="AI40:AM40" si="35">ROUNDUP(AI19*0.9,)</f>
        <v>19035</v>
      </c>
      <c r="AJ40" s="13">
        <f t="shared" si="35"/>
        <v>19764</v>
      </c>
      <c r="AK40" s="13">
        <f t="shared" si="35"/>
        <v>20007</v>
      </c>
      <c r="AL40" s="13">
        <f t="shared" si="35"/>
        <v>19764</v>
      </c>
      <c r="AM40" s="13">
        <f t="shared" si="35"/>
        <v>18630</v>
      </c>
    </row>
    <row r="41" spans="1:39" s="16" customFormat="1" ht="12" customHeight="1" x14ac:dyDescent="0.2">
      <c r="A41" s="278">
        <v>3</v>
      </c>
      <c r="B41" s="13">
        <f t="shared" ref="B41" si="36">ROUNDUP(B20*0.9,)</f>
        <v>20250</v>
      </c>
      <c r="C41" s="13">
        <f t="shared" ref="C41:AH41" si="37">ROUNDUP(C20*0.9,)</f>
        <v>22194</v>
      </c>
      <c r="D41" s="13">
        <f t="shared" si="37"/>
        <v>22194</v>
      </c>
      <c r="E41" s="13">
        <f t="shared" si="37"/>
        <v>20655</v>
      </c>
      <c r="F41" s="13">
        <f t="shared" si="37"/>
        <v>21060</v>
      </c>
      <c r="G41" s="13">
        <f t="shared" si="37"/>
        <v>20250</v>
      </c>
      <c r="H41" s="13">
        <f t="shared" si="37"/>
        <v>20655</v>
      </c>
      <c r="I41" s="13">
        <f t="shared" si="37"/>
        <v>22599</v>
      </c>
      <c r="J41" s="13">
        <f t="shared" si="37"/>
        <v>22599</v>
      </c>
      <c r="K41" s="13">
        <f t="shared" si="37"/>
        <v>22599</v>
      </c>
      <c r="L41" s="13">
        <f t="shared" si="37"/>
        <v>20817</v>
      </c>
      <c r="M41" s="13">
        <f t="shared" si="37"/>
        <v>21789</v>
      </c>
      <c r="N41" s="13">
        <f t="shared" si="37"/>
        <v>21384</v>
      </c>
      <c r="O41" s="13">
        <f t="shared" si="37"/>
        <v>21060</v>
      </c>
      <c r="P41" s="13">
        <f t="shared" si="37"/>
        <v>23814</v>
      </c>
      <c r="Q41" s="13">
        <f t="shared" si="37"/>
        <v>24300</v>
      </c>
      <c r="R41" s="13">
        <f t="shared" si="37"/>
        <v>25353</v>
      </c>
      <c r="S41" s="13">
        <f t="shared" si="37"/>
        <v>22599</v>
      </c>
      <c r="T41" s="13">
        <f t="shared" si="37"/>
        <v>23409</v>
      </c>
      <c r="U41" s="13">
        <f t="shared" si="37"/>
        <v>23814</v>
      </c>
      <c r="V41" s="13">
        <f t="shared" si="37"/>
        <v>23409</v>
      </c>
      <c r="W41" s="13">
        <f t="shared" si="37"/>
        <v>24300</v>
      </c>
      <c r="X41" s="13">
        <f t="shared" si="37"/>
        <v>24300</v>
      </c>
      <c r="Y41" s="13">
        <f t="shared" si="37"/>
        <v>23409</v>
      </c>
      <c r="Z41" s="13">
        <f t="shared" si="37"/>
        <v>23814</v>
      </c>
      <c r="AA41" s="13">
        <f t="shared" si="37"/>
        <v>23814</v>
      </c>
      <c r="AB41" s="13">
        <f t="shared" si="37"/>
        <v>24300</v>
      </c>
      <c r="AC41" s="13">
        <f t="shared" si="37"/>
        <v>24300</v>
      </c>
      <c r="AD41" s="13">
        <f t="shared" si="37"/>
        <v>24624</v>
      </c>
      <c r="AE41" s="13">
        <f t="shared" si="37"/>
        <v>24300</v>
      </c>
      <c r="AF41" s="13">
        <f t="shared" si="37"/>
        <v>22599</v>
      </c>
      <c r="AG41" s="13">
        <f t="shared" si="37"/>
        <v>23814</v>
      </c>
      <c r="AH41" s="13">
        <f t="shared" si="37"/>
        <v>22194</v>
      </c>
      <c r="AI41" s="13">
        <f t="shared" ref="AI41:AM41" si="38">ROUNDUP(AI20*0.9,)</f>
        <v>19035</v>
      </c>
      <c r="AJ41" s="13">
        <f t="shared" si="38"/>
        <v>19764</v>
      </c>
      <c r="AK41" s="13">
        <f t="shared" si="38"/>
        <v>20007</v>
      </c>
      <c r="AL41" s="13">
        <f t="shared" si="38"/>
        <v>19764</v>
      </c>
      <c r="AM41" s="13">
        <f t="shared" si="38"/>
        <v>18630</v>
      </c>
    </row>
    <row r="42" spans="1:39" s="16" customFormat="1" ht="12" customHeight="1" x14ac:dyDescent="0.2">
      <c r="A42" s="278">
        <v>4</v>
      </c>
      <c r="B42" s="13">
        <f t="shared" ref="B42" si="39">ROUNDUP(B21*0.9,)</f>
        <v>20250</v>
      </c>
      <c r="C42" s="13">
        <f t="shared" ref="C42:AH42" si="40">ROUNDUP(C21*0.9,)</f>
        <v>22194</v>
      </c>
      <c r="D42" s="13">
        <f t="shared" si="40"/>
        <v>22194</v>
      </c>
      <c r="E42" s="13">
        <f t="shared" si="40"/>
        <v>20655</v>
      </c>
      <c r="F42" s="13">
        <f t="shared" si="40"/>
        <v>21060</v>
      </c>
      <c r="G42" s="13">
        <f t="shared" si="40"/>
        <v>20250</v>
      </c>
      <c r="H42" s="13">
        <f t="shared" si="40"/>
        <v>20655</v>
      </c>
      <c r="I42" s="13">
        <f t="shared" si="40"/>
        <v>22599</v>
      </c>
      <c r="J42" s="13">
        <f t="shared" si="40"/>
        <v>22599</v>
      </c>
      <c r="K42" s="13">
        <f t="shared" si="40"/>
        <v>22599</v>
      </c>
      <c r="L42" s="13">
        <f t="shared" si="40"/>
        <v>20817</v>
      </c>
      <c r="M42" s="13">
        <f t="shared" si="40"/>
        <v>21789</v>
      </c>
      <c r="N42" s="13">
        <f t="shared" si="40"/>
        <v>21384</v>
      </c>
      <c r="O42" s="13">
        <f t="shared" si="40"/>
        <v>21060</v>
      </c>
      <c r="P42" s="13">
        <f t="shared" si="40"/>
        <v>23814</v>
      </c>
      <c r="Q42" s="13">
        <f t="shared" si="40"/>
        <v>24300</v>
      </c>
      <c r="R42" s="13">
        <f t="shared" si="40"/>
        <v>25353</v>
      </c>
      <c r="S42" s="13">
        <f t="shared" si="40"/>
        <v>22599</v>
      </c>
      <c r="T42" s="13">
        <f t="shared" si="40"/>
        <v>23409</v>
      </c>
      <c r="U42" s="13">
        <f t="shared" si="40"/>
        <v>23814</v>
      </c>
      <c r="V42" s="13">
        <f t="shared" si="40"/>
        <v>23409</v>
      </c>
      <c r="W42" s="13">
        <f t="shared" si="40"/>
        <v>24300</v>
      </c>
      <c r="X42" s="13">
        <f t="shared" si="40"/>
        <v>24300</v>
      </c>
      <c r="Y42" s="13">
        <f t="shared" si="40"/>
        <v>23409</v>
      </c>
      <c r="Z42" s="13">
        <f t="shared" si="40"/>
        <v>23814</v>
      </c>
      <c r="AA42" s="13">
        <f t="shared" si="40"/>
        <v>23814</v>
      </c>
      <c r="AB42" s="13">
        <f t="shared" si="40"/>
        <v>24300</v>
      </c>
      <c r="AC42" s="13">
        <f t="shared" si="40"/>
        <v>24300</v>
      </c>
      <c r="AD42" s="13">
        <f t="shared" si="40"/>
        <v>24624</v>
      </c>
      <c r="AE42" s="13">
        <f t="shared" si="40"/>
        <v>24300</v>
      </c>
      <c r="AF42" s="13">
        <f t="shared" si="40"/>
        <v>22599</v>
      </c>
      <c r="AG42" s="13">
        <f t="shared" si="40"/>
        <v>23814</v>
      </c>
      <c r="AH42" s="13">
        <f t="shared" si="40"/>
        <v>22194</v>
      </c>
      <c r="AI42" s="13">
        <f t="shared" ref="AI42:AM42" si="41">ROUNDUP(AI21*0.9,)</f>
        <v>19035</v>
      </c>
      <c r="AJ42" s="13">
        <f t="shared" si="41"/>
        <v>19764</v>
      </c>
      <c r="AK42" s="13">
        <f t="shared" si="41"/>
        <v>20007</v>
      </c>
      <c r="AL42" s="13">
        <f t="shared" si="41"/>
        <v>19764</v>
      </c>
      <c r="AM42" s="13">
        <f t="shared" si="41"/>
        <v>18630</v>
      </c>
    </row>
    <row r="43" spans="1:39" s="16" customFormat="1" ht="12" customHeight="1" x14ac:dyDescent="0.2">
      <c r="A43" s="43"/>
    </row>
    <row r="44" spans="1:39" s="16" customFormat="1" ht="12" customHeight="1" x14ac:dyDescent="0.2">
      <c r="A44" s="43"/>
    </row>
    <row r="45" spans="1:39" s="14" customFormat="1" ht="12.75" customHeight="1" x14ac:dyDescent="0.2">
      <c r="A45" s="96" t="s">
        <v>64</v>
      </c>
    </row>
    <row r="46" spans="1:39" s="14" customFormat="1" ht="12.75" customHeight="1" x14ac:dyDescent="0.2">
      <c r="A46" s="325" t="s">
        <v>329</v>
      </c>
    </row>
    <row r="47" spans="1:39" s="14" customFormat="1" ht="12.75" customHeight="1" x14ac:dyDescent="0.2">
      <c r="A47" s="325"/>
    </row>
    <row r="48" spans="1:39"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440</v>
      </c>
    </row>
  </sheetData>
  <mergeCells count="1">
    <mergeCell ref="A46:A49"/>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56"/>
  <sheetViews>
    <sheetView zoomScaleNormal="100" workbookViewId="0">
      <selection activeCell="B3" sqref="B3:AM25"/>
    </sheetView>
  </sheetViews>
  <sheetFormatPr defaultColWidth="9.140625" defaultRowHeight="15" x14ac:dyDescent="0.25"/>
  <cols>
    <col min="1" max="1" width="61.5703125" style="2" customWidth="1"/>
    <col min="2" max="11" width="9.85546875" style="1" customWidth="1"/>
    <col min="12" max="12" width="9.85546875" style="1" bestFit="1" customWidth="1"/>
    <col min="13" max="15" width="9.85546875" style="1" customWidth="1"/>
    <col min="16" max="18" width="9.85546875" style="1" hidden="1" customWidth="1"/>
    <col min="19" max="36" width="9.85546875" style="1" bestFit="1" customWidth="1"/>
    <col min="37" max="38" width="9.85546875" style="1" hidden="1" customWidth="1"/>
    <col min="39" max="39" width="10" style="1" customWidth="1"/>
    <col min="40" max="16384" width="9.140625" style="1"/>
  </cols>
  <sheetData>
    <row r="1" spans="1:39" s="2" customFormat="1" ht="12.75" x14ac:dyDescent="0.2">
      <c r="A1" s="9" t="s">
        <v>301</v>
      </c>
    </row>
    <row r="2" spans="1:39" s="2" customFormat="1" ht="12.75" x14ac:dyDescent="0.2">
      <c r="A2" s="11" t="s">
        <v>224</v>
      </c>
    </row>
    <row r="3" spans="1:39" s="8" customFormat="1" x14ac:dyDescent="0.25">
      <c r="A3" s="5" t="s">
        <v>59</v>
      </c>
      <c r="B3" s="113">
        <f>'C завтраками| Bed and breakfast'!B4</f>
        <v>45776</v>
      </c>
      <c r="C3" s="113">
        <f>'C завтраками| Bed and breakfast'!C4</f>
        <v>45778</v>
      </c>
      <c r="D3" s="113">
        <f>'C завтраками| Bed and breakfast'!D4</f>
        <v>45780</v>
      </c>
      <c r="E3" s="113">
        <f>'C завтраками| Bed and breakfast'!E4</f>
        <v>45782</v>
      </c>
      <c r="F3" s="113">
        <f>'C завтраками| Bed and breakfast'!F4</f>
        <v>45785</v>
      </c>
      <c r="G3" s="113">
        <f>'C завтраками| Bed and breakfast'!G4</f>
        <v>45788</v>
      </c>
      <c r="H3" s="113">
        <f>'C завтраками| Bed and breakfast'!H4</f>
        <v>45804</v>
      </c>
      <c r="I3" s="113">
        <f>'C завтраками| Bed and breakfast'!I4</f>
        <v>45808</v>
      </c>
      <c r="J3" s="113">
        <f>'C завтраками| Bed and breakfast'!J4</f>
        <v>45810</v>
      </c>
      <c r="K3" s="113">
        <f>'C завтраками| Bed and breakfast'!K4</f>
        <v>45815</v>
      </c>
      <c r="L3" s="113">
        <f>'C завтраками| Bed and breakfast'!L4</f>
        <v>45817</v>
      </c>
      <c r="M3" s="113">
        <f>'C завтраками| Bed and breakfast'!M4</f>
        <v>45820</v>
      </c>
      <c r="N3" s="113">
        <f>'C завтраками| Bed and breakfast'!N4</f>
        <v>45823</v>
      </c>
      <c r="O3" s="113">
        <f>'C завтраками| Bed and breakfast'!O4</f>
        <v>45824</v>
      </c>
      <c r="P3" s="113">
        <f>'C завтраками| Bed and breakfast'!P4</f>
        <v>45837</v>
      </c>
      <c r="Q3" s="113">
        <f>'C завтраками| Bed and breakfast'!Q4</f>
        <v>45839</v>
      </c>
      <c r="R3" s="113">
        <f>'C завтраками| Bed and breakfast'!R4</f>
        <v>45849</v>
      </c>
      <c r="S3" s="113">
        <f>'C завтраками| Bed and breakfast'!S4</f>
        <v>45852</v>
      </c>
      <c r="T3" s="113">
        <f>'C завтраками| Bed and breakfast'!T4</f>
        <v>45855</v>
      </c>
      <c r="U3" s="113">
        <f>'C завтраками| Bed and breakfast'!U4</f>
        <v>45856</v>
      </c>
      <c r="V3" s="113">
        <f>'C завтраками| Bed and breakfast'!V4</f>
        <v>45858</v>
      </c>
      <c r="W3" s="113">
        <f>'C завтраками| Bed and breakfast'!W4</f>
        <v>45863</v>
      </c>
      <c r="X3" s="113">
        <f>'C завтраками| Bed and breakfast'!X4</f>
        <v>45865</v>
      </c>
      <c r="Y3" s="113">
        <f>'C завтраками| Bed and breakfast'!Y4</f>
        <v>45867</v>
      </c>
      <c r="Z3" s="113">
        <f>'C завтраками| Bed and breakfast'!Z4</f>
        <v>45870</v>
      </c>
      <c r="AA3" s="113">
        <f>'C завтраками| Bed and breakfast'!AA4</f>
        <v>45872</v>
      </c>
      <c r="AB3" s="113">
        <f>'C завтраками| Bed and breakfast'!AB4</f>
        <v>45878</v>
      </c>
      <c r="AC3" s="113">
        <f>'C завтраками| Bed and breakfast'!AC4</f>
        <v>45879</v>
      </c>
      <c r="AD3" s="113">
        <f>'C завтраками| Bed and breakfast'!AD4</f>
        <v>45884</v>
      </c>
      <c r="AE3" s="113">
        <f>'C завтраками| Bed and breakfast'!AE4</f>
        <v>45886</v>
      </c>
      <c r="AF3" s="113">
        <f>'C завтраками| Bed and breakfast'!AF4</f>
        <v>45889</v>
      </c>
      <c r="AG3" s="113">
        <f>'C завтраками| Bed and breakfast'!AG4</f>
        <v>45891</v>
      </c>
      <c r="AH3" s="113">
        <f>'C завтраками| Bed and breakfast'!AH4</f>
        <v>45893</v>
      </c>
      <c r="AI3" s="113">
        <f>'C завтраками| Bed and breakfast'!AI4</f>
        <v>45901</v>
      </c>
      <c r="AJ3" s="113">
        <f>'C завтраками| Bed and breakfast'!AJ4</f>
        <v>45905</v>
      </c>
      <c r="AK3" s="113">
        <f>'C завтраками| Bed and breakfast'!AK4</f>
        <v>45909</v>
      </c>
      <c r="AL3" s="113">
        <f>'C завтраками| Bed and breakfast'!AL4</f>
        <v>45922</v>
      </c>
      <c r="AM3" s="113">
        <f>'C завтраками| Bed and breakfast'!AM4</f>
        <v>45928</v>
      </c>
    </row>
    <row r="4" spans="1:39" s="8" customFormat="1" x14ac:dyDescent="0.25">
      <c r="A4" s="5"/>
      <c r="B4" s="113">
        <f>'C завтраками| Bed and breakfast'!B5</f>
        <v>45777</v>
      </c>
      <c r="C4" s="113">
        <f>'C завтраками| Bed and breakfast'!C5</f>
        <v>45779</v>
      </c>
      <c r="D4" s="113">
        <f>'C завтраками| Bed and breakfast'!D5</f>
        <v>45780</v>
      </c>
      <c r="E4" s="113">
        <f>'C завтраками| Bed and breakfast'!E5</f>
        <v>45784</v>
      </c>
      <c r="F4" s="113">
        <f>'C завтраками| Bed and breakfast'!F5</f>
        <v>45787</v>
      </c>
      <c r="G4" s="113">
        <f>'C завтраками| Bed and breakfast'!G5</f>
        <v>45803</v>
      </c>
      <c r="H4" s="113">
        <f>'C завтраками| Bed and breakfast'!H5</f>
        <v>45807</v>
      </c>
      <c r="I4" s="113">
        <f>'C завтраками| Bed and breakfast'!I5</f>
        <v>45809</v>
      </c>
      <c r="J4" s="113">
        <f>'C завтраками| Bed and breakfast'!J5</f>
        <v>45814</v>
      </c>
      <c r="K4" s="113">
        <f>'C завтраками| Bed and breakfast'!K5</f>
        <v>45816</v>
      </c>
      <c r="L4" s="113">
        <f>'C завтраками| Bed and breakfast'!L5</f>
        <v>45819</v>
      </c>
      <c r="M4" s="113">
        <f>'C завтраками| Bed and breakfast'!M5</f>
        <v>45822</v>
      </c>
      <c r="N4" s="113">
        <f>'C завтраками| Bed and breakfast'!N5</f>
        <v>45823</v>
      </c>
      <c r="O4" s="113">
        <f>'C завтраками| Bed and breakfast'!O5</f>
        <v>45836</v>
      </c>
      <c r="P4" s="113">
        <f>'C завтраками| Bed and breakfast'!P5</f>
        <v>45838</v>
      </c>
      <c r="Q4" s="113">
        <f>'C завтраками| Bed and breakfast'!Q5</f>
        <v>45848</v>
      </c>
      <c r="R4" s="113">
        <f>'C завтраками| Bed and breakfast'!R5</f>
        <v>45851</v>
      </c>
      <c r="S4" s="113">
        <f>'C завтраками| Bed and breakfast'!S5</f>
        <v>45854</v>
      </c>
      <c r="T4" s="113">
        <f>'C завтраками| Bed and breakfast'!T5</f>
        <v>45855</v>
      </c>
      <c r="U4" s="113">
        <f>'C завтраками| Bed and breakfast'!U5</f>
        <v>45857</v>
      </c>
      <c r="V4" s="113">
        <f>'C завтраками| Bed and breakfast'!V5</f>
        <v>45862</v>
      </c>
      <c r="W4" s="113">
        <f>'C завтраками| Bed and breakfast'!W5</f>
        <v>45864</v>
      </c>
      <c r="X4" s="113">
        <f>'C завтраками| Bed and breakfast'!X5</f>
        <v>45866</v>
      </c>
      <c r="Y4" s="113">
        <f>'C завтраками| Bed and breakfast'!Y5</f>
        <v>45869</v>
      </c>
      <c r="Z4" s="113">
        <f>'C завтраками| Bed and breakfast'!Z5</f>
        <v>45871</v>
      </c>
      <c r="AA4" s="113">
        <f>'C завтраками| Bed and breakfast'!AA5</f>
        <v>45877</v>
      </c>
      <c r="AB4" s="113">
        <f>'C завтраками| Bed and breakfast'!AB5</f>
        <v>45878</v>
      </c>
      <c r="AC4" s="113">
        <f>'C завтраками| Bed and breakfast'!AC5</f>
        <v>45883</v>
      </c>
      <c r="AD4" s="113">
        <f>'C завтраками| Bed and breakfast'!AD5</f>
        <v>45885</v>
      </c>
      <c r="AE4" s="113">
        <f>'C завтраками| Bed and breakfast'!AE5</f>
        <v>45888</v>
      </c>
      <c r="AF4" s="113">
        <f>'C завтраками| Bed and breakfast'!AF5</f>
        <v>45890</v>
      </c>
      <c r="AG4" s="113">
        <f>'C завтраками| Bed and breakfast'!AG5</f>
        <v>45892</v>
      </c>
      <c r="AH4" s="113">
        <f>'C завтраками| Bed and breakfast'!AH5</f>
        <v>45900</v>
      </c>
      <c r="AI4" s="113">
        <f>'C завтраками| Bed and breakfast'!AI5</f>
        <v>45904</v>
      </c>
      <c r="AJ4" s="113">
        <f>'C завтраками| Bed and breakfast'!AJ5</f>
        <v>45908</v>
      </c>
      <c r="AK4" s="113">
        <f>'C завтраками| Bed and breakfast'!AK5</f>
        <v>45921</v>
      </c>
      <c r="AL4" s="113">
        <f>'C завтраками| Bed and breakfast'!AL5</f>
        <v>45927</v>
      </c>
      <c r="AM4" s="113">
        <f>'C завтраками| Bed and breakfast'!AM5</f>
        <v>45930</v>
      </c>
    </row>
    <row r="5" spans="1:39"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s="16" customFormat="1" ht="12" customHeight="1" x14ac:dyDescent="0.2">
      <c r="A6" s="43">
        <v>1</v>
      </c>
      <c r="B6" s="13">
        <f>'C завтраками| Bed and breakfast'!B7*0.9</f>
        <v>6300</v>
      </c>
      <c r="C6" s="13">
        <f>'C завтраками| Bed and breakfast'!C7*0.9</f>
        <v>8460</v>
      </c>
      <c r="D6" s="13">
        <f>'C завтраками| Bed and breakfast'!D7*0.9</f>
        <v>8460</v>
      </c>
      <c r="E6" s="13">
        <f>'C завтраками| Bed and breakfast'!E7*0.9</f>
        <v>6750</v>
      </c>
      <c r="F6" s="13">
        <f>'C завтраками| Bed and breakfast'!F7*0.9</f>
        <v>7200</v>
      </c>
      <c r="G6" s="13">
        <f>'C завтраками| Bed and breakfast'!G7*0.9</f>
        <v>6300</v>
      </c>
      <c r="H6" s="13">
        <f>'C завтраками| Bed and breakfast'!H7*0.9</f>
        <v>6750</v>
      </c>
      <c r="I6" s="13">
        <f>'C завтраками| Bed and breakfast'!I7*0.9</f>
        <v>8910</v>
      </c>
      <c r="J6" s="13">
        <f>'C завтраками| Bed and breakfast'!J7*0.9</f>
        <v>8910</v>
      </c>
      <c r="K6" s="13">
        <f>'C завтраками| Bed and breakfast'!K7*0.9</f>
        <v>8910</v>
      </c>
      <c r="L6" s="13">
        <f>'C завтраками| Bed and breakfast'!L7*0.9</f>
        <v>6930</v>
      </c>
      <c r="M6" s="13">
        <f>'C завтраками| Bed and breakfast'!M7*0.9</f>
        <v>8010</v>
      </c>
      <c r="N6" s="13">
        <f>'C завтраками| Bed and breakfast'!N7*0.9</f>
        <v>7560</v>
      </c>
      <c r="O6" s="13">
        <f>'C завтраками| Bed and breakfast'!O7*0.9</f>
        <v>7200</v>
      </c>
      <c r="P6" s="13">
        <f>'C завтраками| Bed and breakfast'!P7*0.9</f>
        <v>10260</v>
      </c>
      <c r="Q6" s="13">
        <f>'C завтраками| Bed and breakfast'!Q7*0.9</f>
        <v>10800</v>
      </c>
      <c r="R6" s="13">
        <f>'C завтраками| Bed and breakfast'!R7*0.9</f>
        <v>11970</v>
      </c>
      <c r="S6" s="13">
        <f>'C завтраками| Bed and breakfast'!S7*0.9</f>
        <v>8910</v>
      </c>
      <c r="T6" s="13">
        <f>'C завтраками| Bed and breakfast'!T7*0.9</f>
        <v>9810</v>
      </c>
      <c r="U6" s="13">
        <f>'C завтраками| Bed and breakfast'!U7*0.9</f>
        <v>10260</v>
      </c>
      <c r="V6" s="13">
        <f>'C завтраками| Bed and breakfast'!V7*0.9</f>
        <v>9810</v>
      </c>
      <c r="W6" s="13">
        <f>'C завтраками| Bed and breakfast'!W7*0.9</f>
        <v>10800</v>
      </c>
      <c r="X6" s="13">
        <f>'C завтраками| Bed and breakfast'!X7*0.9</f>
        <v>10800</v>
      </c>
      <c r="Y6" s="13">
        <f>'C завтраками| Bed and breakfast'!Y7*0.9</f>
        <v>9810</v>
      </c>
      <c r="Z6" s="13">
        <f>'C завтраками| Bed and breakfast'!Z7*0.9</f>
        <v>10260</v>
      </c>
      <c r="AA6" s="13">
        <f>'C завтраками| Bed and breakfast'!AA7*0.9</f>
        <v>10260</v>
      </c>
      <c r="AB6" s="13">
        <f>'C завтраками| Bed and breakfast'!AB7*0.9</f>
        <v>10800</v>
      </c>
      <c r="AC6" s="13">
        <f>'C завтраками| Bed and breakfast'!AC7*0.9</f>
        <v>10800</v>
      </c>
      <c r="AD6" s="13">
        <f>'C завтраками| Bed and breakfast'!AD7*0.9</f>
        <v>11160</v>
      </c>
      <c r="AE6" s="13">
        <f>'C завтраками| Bed and breakfast'!AE7*0.9</f>
        <v>10800</v>
      </c>
      <c r="AF6" s="13">
        <f>'C завтраками| Bed and breakfast'!AF7*0.9</f>
        <v>8910</v>
      </c>
      <c r="AG6" s="13">
        <f>'C завтраками| Bed and breakfast'!AG7*0.9</f>
        <v>10260</v>
      </c>
      <c r="AH6" s="13">
        <f>'C завтраками| Bed and breakfast'!AH7*0.9</f>
        <v>8460</v>
      </c>
      <c r="AI6" s="13">
        <f>'C завтраками| Bed and breakfast'!AI7*0.9</f>
        <v>7650</v>
      </c>
      <c r="AJ6" s="13">
        <f>'C завтраками| Bed and breakfast'!AJ7*0.9</f>
        <v>8460</v>
      </c>
      <c r="AK6" s="13">
        <f>'C завтраками| Bed and breakfast'!AK7*0.9</f>
        <v>8730</v>
      </c>
      <c r="AL6" s="13">
        <f>'C завтраками| Bed and breakfast'!AL7*0.9</f>
        <v>8460</v>
      </c>
      <c r="AM6" s="13">
        <f>'C завтраками| Bed and breakfast'!AM7*0.9</f>
        <v>7200</v>
      </c>
    </row>
    <row r="7" spans="1:39" s="16" customFormat="1" ht="12" customHeight="1" x14ac:dyDescent="0.2">
      <c r="A7" s="43">
        <v>2</v>
      </c>
      <c r="B7" s="13">
        <f>'C завтраками| Bed and breakfast'!B8*0.9</f>
        <v>7650</v>
      </c>
      <c r="C7" s="13">
        <f>'C завтраками| Bed and breakfast'!C8*0.9</f>
        <v>9810</v>
      </c>
      <c r="D7" s="13">
        <f>'C завтраками| Bed and breakfast'!D8*0.9</f>
        <v>9810</v>
      </c>
      <c r="E7" s="13">
        <f>'C завтраками| Bed and breakfast'!E8*0.9</f>
        <v>8100</v>
      </c>
      <c r="F7" s="13">
        <f>'C завтраками| Bed and breakfast'!F8*0.9</f>
        <v>8550</v>
      </c>
      <c r="G7" s="13">
        <f>'C завтраками| Bed and breakfast'!G8*0.9</f>
        <v>7650</v>
      </c>
      <c r="H7" s="13">
        <f>'C завтраками| Bed and breakfast'!H8*0.9</f>
        <v>8100</v>
      </c>
      <c r="I7" s="13">
        <f>'C завтраками| Bed and breakfast'!I8*0.9</f>
        <v>10260</v>
      </c>
      <c r="J7" s="13">
        <f>'C завтраками| Bed and breakfast'!J8*0.9</f>
        <v>10260</v>
      </c>
      <c r="K7" s="13">
        <f>'C завтраками| Bed and breakfast'!K8*0.9</f>
        <v>10260</v>
      </c>
      <c r="L7" s="13">
        <f>'C завтраками| Bed and breakfast'!L8*0.9</f>
        <v>8280</v>
      </c>
      <c r="M7" s="13">
        <f>'C завтраками| Bed and breakfast'!M8*0.9</f>
        <v>9360</v>
      </c>
      <c r="N7" s="13">
        <f>'C завтраками| Bed and breakfast'!N8*0.9</f>
        <v>8910</v>
      </c>
      <c r="O7" s="13">
        <f>'C завтраками| Bed and breakfast'!O8*0.9</f>
        <v>8550</v>
      </c>
      <c r="P7" s="13">
        <f>'C завтраками| Bed and breakfast'!P8*0.9</f>
        <v>11610</v>
      </c>
      <c r="Q7" s="13">
        <f>'C завтраками| Bed and breakfast'!Q8*0.9</f>
        <v>12150</v>
      </c>
      <c r="R7" s="13">
        <f>'C завтраками| Bed and breakfast'!R8*0.9</f>
        <v>13320</v>
      </c>
      <c r="S7" s="13">
        <f>'C завтраками| Bed and breakfast'!S8*0.9</f>
        <v>10260</v>
      </c>
      <c r="T7" s="13">
        <f>'C завтраками| Bed and breakfast'!T8*0.9</f>
        <v>11160</v>
      </c>
      <c r="U7" s="13">
        <f>'C завтраками| Bed and breakfast'!U8*0.9</f>
        <v>11610</v>
      </c>
      <c r="V7" s="13">
        <f>'C завтраками| Bed and breakfast'!V8*0.9</f>
        <v>11160</v>
      </c>
      <c r="W7" s="13">
        <f>'C завтраками| Bed and breakfast'!W8*0.9</f>
        <v>12150</v>
      </c>
      <c r="X7" s="13">
        <f>'C завтраками| Bed and breakfast'!X8*0.9</f>
        <v>12150</v>
      </c>
      <c r="Y7" s="13">
        <f>'C завтраками| Bed and breakfast'!Y8*0.9</f>
        <v>11160</v>
      </c>
      <c r="Z7" s="13">
        <f>'C завтраками| Bed and breakfast'!Z8*0.9</f>
        <v>11610</v>
      </c>
      <c r="AA7" s="13">
        <f>'C завтраками| Bed and breakfast'!AA8*0.9</f>
        <v>11610</v>
      </c>
      <c r="AB7" s="13">
        <f>'C завтраками| Bed and breakfast'!AB8*0.9</f>
        <v>12150</v>
      </c>
      <c r="AC7" s="13">
        <f>'C завтраками| Bed and breakfast'!AC8*0.9</f>
        <v>12150</v>
      </c>
      <c r="AD7" s="13">
        <f>'C завтраками| Bed and breakfast'!AD8*0.9</f>
        <v>12510</v>
      </c>
      <c r="AE7" s="13">
        <f>'C завтраками| Bed and breakfast'!AE8*0.9</f>
        <v>12150</v>
      </c>
      <c r="AF7" s="13">
        <f>'C завтраками| Bed and breakfast'!AF8*0.9</f>
        <v>10260</v>
      </c>
      <c r="AG7" s="13">
        <f>'C завтраками| Bed and breakfast'!AG8*0.9</f>
        <v>11610</v>
      </c>
      <c r="AH7" s="13">
        <f>'C завтраками| Bed and breakfast'!AH8*0.9</f>
        <v>9810</v>
      </c>
      <c r="AI7" s="13">
        <f>'C завтраками| Bed and breakfast'!AI8*0.9</f>
        <v>9000</v>
      </c>
      <c r="AJ7" s="13">
        <f>'C завтраками| Bed and breakfast'!AJ8*0.9</f>
        <v>9810</v>
      </c>
      <c r="AK7" s="13">
        <f>'C завтраками| Bed and breakfast'!AK8*0.9</f>
        <v>10080</v>
      </c>
      <c r="AL7" s="13">
        <f>'C завтраками| Bed and breakfast'!AL8*0.9</f>
        <v>9810</v>
      </c>
      <c r="AM7" s="13">
        <f>'C завтраками| Bed and breakfast'!AM8*0.9</f>
        <v>8550</v>
      </c>
    </row>
    <row r="8" spans="1:39"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s="16" customFormat="1" ht="12" customHeight="1" x14ac:dyDescent="0.2">
      <c r="A9" s="43">
        <v>1</v>
      </c>
      <c r="B9" s="13">
        <f>'C завтраками| Bed and breakfast'!B10*0.9</f>
        <v>8100</v>
      </c>
      <c r="C9" s="13">
        <f>'C завтраками| Bed and breakfast'!C10*0.9</f>
        <v>10260</v>
      </c>
      <c r="D9" s="13">
        <f>'C завтраками| Bed and breakfast'!D10*0.9</f>
        <v>10260</v>
      </c>
      <c r="E9" s="13">
        <f>'C завтраками| Bed and breakfast'!E10*0.9</f>
        <v>8550</v>
      </c>
      <c r="F9" s="13">
        <f>'C завтраками| Bed and breakfast'!F10*0.9</f>
        <v>9000</v>
      </c>
      <c r="G9" s="13">
        <f>'C завтраками| Bed and breakfast'!G10*0.9</f>
        <v>8100</v>
      </c>
      <c r="H9" s="13">
        <f>'C завтраками| Bed and breakfast'!H10*0.9</f>
        <v>8550</v>
      </c>
      <c r="I9" s="13">
        <f>'C завтраками| Bed and breakfast'!I10*0.9</f>
        <v>10710</v>
      </c>
      <c r="J9" s="13">
        <f>'C завтраками| Bed and breakfast'!J10*0.9</f>
        <v>10710</v>
      </c>
      <c r="K9" s="13">
        <f>'C завтраками| Bed and breakfast'!K10*0.9</f>
        <v>10710</v>
      </c>
      <c r="L9" s="13">
        <f>'C завтраками| Bed and breakfast'!L10*0.9</f>
        <v>8730</v>
      </c>
      <c r="M9" s="13">
        <f>'C завтраками| Bed and breakfast'!M10*0.9</f>
        <v>9810</v>
      </c>
      <c r="N9" s="13">
        <f>'C завтраками| Bed and breakfast'!N10*0.9</f>
        <v>9360</v>
      </c>
      <c r="O9" s="13">
        <f>'C завтраками| Bed and breakfast'!O10*0.9</f>
        <v>9000</v>
      </c>
      <c r="P9" s="13">
        <f>'C завтраками| Bed and breakfast'!P10*0.9</f>
        <v>12060</v>
      </c>
      <c r="Q9" s="13">
        <f>'C завтраками| Bed and breakfast'!Q10*0.9</f>
        <v>12600</v>
      </c>
      <c r="R9" s="13">
        <f>'C завтраками| Bed and breakfast'!R10*0.9</f>
        <v>13770</v>
      </c>
      <c r="S9" s="13">
        <f>'C завтраками| Bed and breakfast'!S10*0.9</f>
        <v>10710</v>
      </c>
      <c r="T9" s="13">
        <f>'C завтраками| Bed and breakfast'!T10*0.9</f>
        <v>11610</v>
      </c>
      <c r="U9" s="13">
        <f>'C завтраками| Bed and breakfast'!U10*0.9</f>
        <v>12060</v>
      </c>
      <c r="V9" s="13">
        <f>'C завтраками| Bed and breakfast'!V10*0.9</f>
        <v>11610</v>
      </c>
      <c r="W9" s="13">
        <f>'C завтраками| Bed and breakfast'!W10*0.9</f>
        <v>12600</v>
      </c>
      <c r="X9" s="13">
        <f>'C завтраками| Bed and breakfast'!X10*0.9</f>
        <v>12600</v>
      </c>
      <c r="Y9" s="13">
        <f>'C завтраками| Bed and breakfast'!Y10*0.9</f>
        <v>11610</v>
      </c>
      <c r="Z9" s="13">
        <f>'C завтраками| Bed and breakfast'!Z10*0.9</f>
        <v>12060</v>
      </c>
      <c r="AA9" s="13">
        <f>'C завтраками| Bed and breakfast'!AA10*0.9</f>
        <v>12060</v>
      </c>
      <c r="AB9" s="13">
        <f>'C завтраками| Bed and breakfast'!AB10*0.9</f>
        <v>12600</v>
      </c>
      <c r="AC9" s="13">
        <f>'C завтраками| Bed and breakfast'!AC10*0.9</f>
        <v>12600</v>
      </c>
      <c r="AD9" s="13">
        <f>'C завтраками| Bed and breakfast'!AD10*0.9</f>
        <v>12960</v>
      </c>
      <c r="AE9" s="13">
        <f>'C завтраками| Bed and breakfast'!AE10*0.9</f>
        <v>12600</v>
      </c>
      <c r="AF9" s="13">
        <f>'C завтраками| Bed and breakfast'!AF10*0.9</f>
        <v>10710</v>
      </c>
      <c r="AG9" s="13">
        <f>'C завтраками| Bed and breakfast'!AG10*0.9</f>
        <v>12060</v>
      </c>
      <c r="AH9" s="13">
        <f>'C завтраками| Bed and breakfast'!AH10*0.9</f>
        <v>10260</v>
      </c>
      <c r="AI9" s="13">
        <f>'C завтраками| Bed and breakfast'!AI10*0.9</f>
        <v>9000</v>
      </c>
      <c r="AJ9" s="13">
        <f>'C завтраками| Bed and breakfast'!AJ10*0.9</f>
        <v>9810</v>
      </c>
      <c r="AK9" s="13">
        <f>'C завтраками| Bed and breakfast'!AK10*0.9</f>
        <v>10080</v>
      </c>
      <c r="AL9" s="13">
        <f>'C завтраками| Bed and breakfast'!AL10*0.9</f>
        <v>9810</v>
      </c>
      <c r="AM9" s="13">
        <f>'C завтраками| Bed and breakfast'!AM10*0.9</f>
        <v>8550</v>
      </c>
    </row>
    <row r="10" spans="1:39" s="16" customFormat="1" ht="12" customHeight="1" x14ac:dyDescent="0.2">
      <c r="A10" s="43">
        <v>2</v>
      </c>
      <c r="B10" s="13">
        <f>'C завтраками| Bed and breakfast'!B11*0.9</f>
        <v>9450</v>
      </c>
      <c r="C10" s="13">
        <f>'C завтраками| Bed and breakfast'!C11*0.9</f>
        <v>11610</v>
      </c>
      <c r="D10" s="13">
        <f>'C завтраками| Bed and breakfast'!D11*0.9</f>
        <v>11610</v>
      </c>
      <c r="E10" s="13">
        <f>'C завтраками| Bed and breakfast'!E11*0.9</f>
        <v>9900</v>
      </c>
      <c r="F10" s="13">
        <f>'C завтраками| Bed and breakfast'!F11*0.9</f>
        <v>10350</v>
      </c>
      <c r="G10" s="13">
        <f>'C завтраками| Bed and breakfast'!G11*0.9</f>
        <v>9450</v>
      </c>
      <c r="H10" s="13">
        <f>'C завтраками| Bed and breakfast'!H11*0.9</f>
        <v>9900</v>
      </c>
      <c r="I10" s="13">
        <f>'C завтраками| Bed and breakfast'!I11*0.9</f>
        <v>12060</v>
      </c>
      <c r="J10" s="13">
        <f>'C завтраками| Bed and breakfast'!J11*0.9</f>
        <v>12060</v>
      </c>
      <c r="K10" s="13">
        <f>'C завтраками| Bed and breakfast'!K11*0.9</f>
        <v>12060</v>
      </c>
      <c r="L10" s="13">
        <f>'C завтраками| Bed and breakfast'!L11*0.9</f>
        <v>10080</v>
      </c>
      <c r="M10" s="13">
        <f>'C завтраками| Bed and breakfast'!M11*0.9</f>
        <v>11160</v>
      </c>
      <c r="N10" s="13">
        <f>'C завтраками| Bed and breakfast'!N11*0.9</f>
        <v>10710</v>
      </c>
      <c r="O10" s="13">
        <f>'C завтраками| Bed and breakfast'!O11*0.9</f>
        <v>10350</v>
      </c>
      <c r="P10" s="13">
        <f>'C завтраками| Bed and breakfast'!P11*0.9</f>
        <v>13410</v>
      </c>
      <c r="Q10" s="13">
        <f>'C завтраками| Bed and breakfast'!Q11*0.9</f>
        <v>13950</v>
      </c>
      <c r="R10" s="13">
        <f>'C завтраками| Bed and breakfast'!R11*0.9</f>
        <v>15120</v>
      </c>
      <c r="S10" s="13">
        <f>'C завтраками| Bed and breakfast'!S11*0.9</f>
        <v>12060</v>
      </c>
      <c r="T10" s="13">
        <f>'C завтраками| Bed and breakfast'!T11*0.9</f>
        <v>12960</v>
      </c>
      <c r="U10" s="13">
        <f>'C завтраками| Bed and breakfast'!U11*0.9</f>
        <v>13410</v>
      </c>
      <c r="V10" s="13">
        <f>'C завтраками| Bed and breakfast'!V11*0.9</f>
        <v>12960</v>
      </c>
      <c r="W10" s="13">
        <f>'C завтраками| Bed and breakfast'!W11*0.9</f>
        <v>13950</v>
      </c>
      <c r="X10" s="13">
        <f>'C завтраками| Bed and breakfast'!X11*0.9</f>
        <v>13950</v>
      </c>
      <c r="Y10" s="13">
        <f>'C завтраками| Bed and breakfast'!Y11*0.9</f>
        <v>12960</v>
      </c>
      <c r="Z10" s="13">
        <f>'C завтраками| Bed and breakfast'!Z11*0.9</f>
        <v>13410</v>
      </c>
      <c r="AA10" s="13">
        <f>'C завтраками| Bed and breakfast'!AA11*0.9</f>
        <v>13410</v>
      </c>
      <c r="AB10" s="13">
        <f>'C завтраками| Bed and breakfast'!AB11*0.9</f>
        <v>13950</v>
      </c>
      <c r="AC10" s="13">
        <f>'C завтраками| Bed and breakfast'!AC11*0.9</f>
        <v>13950</v>
      </c>
      <c r="AD10" s="13">
        <f>'C завтраками| Bed and breakfast'!AD11*0.9</f>
        <v>14310</v>
      </c>
      <c r="AE10" s="13">
        <f>'C завтраками| Bed and breakfast'!AE11*0.9</f>
        <v>13950</v>
      </c>
      <c r="AF10" s="13">
        <f>'C завтраками| Bed and breakfast'!AF11*0.9</f>
        <v>12060</v>
      </c>
      <c r="AG10" s="13">
        <f>'C завтраками| Bed and breakfast'!AG11*0.9</f>
        <v>13410</v>
      </c>
      <c r="AH10" s="13">
        <f>'C завтраками| Bed and breakfast'!AH11*0.9</f>
        <v>11610</v>
      </c>
      <c r="AI10" s="13">
        <f>'C завтраками| Bed and breakfast'!AI11*0.9</f>
        <v>10350</v>
      </c>
      <c r="AJ10" s="13">
        <f>'C завтраками| Bed and breakfast'!AJ11*0.9</f>
        <v>11160</v>
      </c>
      <c r="AK10" s="13">
        <f>'C завтраками| Bed and breakfast'!AK11*0.9</f>
        <v>11430</v>
      </c>
      <c r="AL10" s="13">
        <f>'C завтраками| Bed and breakfast'!AL11*0.9</f>
        <v>11160</v>
      </c>
      <c r="AM10" s="13">
        <f>'C завтраками| Bed and breakfast'!AM11*0.9</f>
        <v>9900</v>
      </c>
    </row>
    <row r="11" spans="1:39"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s="16" customFormat="1" ht="12" customHeight="1" x14ac:dyDescent="0.2">
      <c r="A12" s="4">
        <v>1</v>
      </c>
      <c r="B12" s="13">
        <f>'C завтраками| Bed and breakfast'!B13*0.9</f>
        <v>13050</v>
      </c>
      <c r="C12" s="13">
        <f>'C завтраками| Bed and breakfast'!C13*0.9</f>
        <v>15210</v>
      </c>
      <c r="D12" s="13">
        <f>'C завтраками| Bed and breakfast'!D13*0.9</f>
        <v>15210</v>
      </c>
      <c r="E12" s="13">
        <f>'C завтраками| Bed and breakfast'!E13*0.9</f>
        <v>13500</v>
      </c>
      <c r="F12" s="13">
        <f>'C завтраками| Bed and breakfast'!F13*0.9</f>
        <v>13950</v>
      </c>
      <c r="G12" s="13">
        <f>'C завтраками| Bed and breakfast'!G13*0.9</f>
        <v>13050</v>
      </c>
      <c r="H12" s="13">
        <f>'C завтраками| Bed and breakfast'!H13*0.9</f>
        <v>13500</v>
      </c>
      <c r="I12" s="13">
        <f>'C завтраками| Bed and breakfast'!I13*0.9</f>
        <v>15660</v>
      </c>
      <c r="J12" s="13">
        <f>'C завтраками| Bed and breakfast'!J13*0.9</f>
        <v>15660</v>
      </c>
      <c r="K12" s="13">
        <f>'C завтраками| Bed and breakfast'!K13*0.9</f>
        <v>15660</v>
      </c>
      <c r="L12" s="13">
        <f>'C завтраками| Bed and breakfast'!L13*0.9</f>
        <v>13680</v>
      </c>
      <c r="M12" s="13">
        <f>'C завтраками| Bed and breakfast'!M13*0.9</f>
        <v>14760</v>
      </c>
      <c r="N12" s="13">
        <f>'C завтраками| Bed and breakfast'!N13*0.9</f>
        <v>14310</v>
      </c>
      <c r="O12" s="13">
        <f>'C завтраками| Bed and breakfast'!O13*0.9</f>
        <v>13950</v>
      </c>
      <c r="P12" s="13">
        <f>'C завтраками| Bed and breakfast'!P13*0.9</f>
        <v>17010</v>
      </c>
      <c r="Q12" s="13">
        <f>'C завтраками| Bed and breakfast'!Q13*0.9</f>
        <v>17550</v>
      </c>
      <c r="R12" s="13">
        <f>'C завтраками| Bed and breakfast'!R13*0.9</f>
        <v>18720</v>
      </c>
      <c r="S12" s="13">
        <f>'C завтраками| Bed and breakfast'!S13*0.9</f>
        <v>15660</v>
      </c>
      <c r="T12" s="13">
        <f>'C завтраками| Bed and breakfast'!T13*0.9</f>
        <v>16560</v>
      </c>
      <c r="U12" s="13">
        <f>'C завтраками| Bed and breakfast'!U13*0.9</f>
        <v>17010</v>
      </c>
      <c r="V12" s="13">
        <f>'C завтраками| Bed and breakfast'!V13*0.9</f>
        <v>16560</v>
      </c>
      <c r="W12" s="13">
        <f>'C завтраками| Bed and breakfast'!W13*0.9</f>
        <v>17550</v>
      </c>
      <c r="X12" s="13">
        <f>'C завтраками| Bed and breakfast'!X13*0.9</f>
        <v>17550</v>
      </c>
      <c r="Y12" s="13">
        <f>'C завтраками| Bed and breakfast'!Y13*0.9</f>
        <v>16560</v>
      </c>
      <c r="Z12" s="13">
        <f>'C завтраками| Bed and breakfast'!Z13*0.9</f>
        <v>17010</v>
      </c>
      <c r="AA12" s="13">
        <f>'C завтраками| Bed and breakfast'!AA13*0.9</f>
        <v>17010</v>
      </c>
      <c r="AB12" s="13">
        <f>'C завтраками| Bed and breakfast'!AB13*0.9</f>
        <v>17550</v>
      </c>
      <c r="AC12" s="13">
        <f>'C завтраками| Bed and breakfast'!AC13*0.9</f>
        <v>17550</v>
      </c>
      <c r="AD12" s="13">
        <f>'C завтраками| Bed and breakfast'!AD13*0.9</f>
        <v>17910</v>
      </c>
      <c r="AE12" s="13">
        <f>'C завтраками| Bed and breakfast'!AE13*0.9</f>
        <v>17550</v>
      </c>
      <c r="AF12" s="13">
        <f>'C завтраками| Bed and breakfast'!AF13*0.9</f>
        <v>15660</v>
      </c>
      <c r="AG12" s="13">
        <f>'C завтраками| Bed and breakfast'!AG13*0.9</f>
        <v>17010</v>
      </c>
      <c r="AH12" s="13">
        <f>'C завтраками| Bed and breakfast'!AH13*0.9</f>
        <v>15210</v>
      </c>
      <c r="AI12" s="13">
        <f>'C завтраками| Bed and breakfast'!AI13*0.9</f>
        <v>13500</v>
      </c>
      <c r="AJ12" s="13">
        <f>'C завтраками| Bed and breakfast'!AJ13*0.9</f>
        <v>14310</v>
      </c>
      <c r="AK12" s="13">
        <f>'C завтраками| Bed and breakfast'!AK13*0.9</f>
        <v>14580</v>
      </c>
      <c r="AL12" s="13">
        <f>'C завтраками| Bed and breakfast'!AL13*0.9</f>
        <v>14310</v>
      </c>
      <c r="AM12" s="13">
        <f>'C завтраками| Bed and breakfast'!AM13*0.9</f>
        <v>13050</v>
      </c>
    </row>
    <row r="13" spans="1:39" s="16" customFormat="1" ht="12" customHeight="1" x14ac:dyDescent="0.2">
      <c r="A13" s="4">
        <v>2</v>
      </c>
      <c r="B13" s="13">
        <f>'C завтраками| Bed and breakfast'!B14*0.9</f>
        <v>14400</v>
      </c>
      <c r="C13" s="13">
        <f>'C завтраками| Bed and breakfast'!C14*0.9</f>
        <v>16560</v>
      </c>
      <c r="D13" s="13">
        <f>'C завтраками| Bed and breakfast'!D14*0.9</f>
        <v>16560</v>
      </c>
      <c r="E13" s="13">
        <f>'C завтраками| Bed and breakfast'!E14*0.9</f>
        <v>14850</v>
      </c>
      <c r="F13" s="13">
        <f>'C завтраками| Bed and breakfast'!F14*0.9</f>
        <v>15300</v>
      </c>
      <c r="G13" s="13">
        <f>'C завтраками| Bed and breakfast'!G14*0.9</f>
        <v>14400</v>
      </c>
      <c r="H13" s="13">
        <f>'C завтраками| Bed and breakfast'!H14*0.9</f>
        <v>14850</v>
      </c>
      <c r="I13" s="13">
        <f>'C завтраками| Bed and breakfast'!I14*0.9</f>
        <v>17010</v>
      </c>
      <c r="J13" s="13">
        <f>'C завтраками| Bed and breakfast'!J14*0.9</f>
        <v>17010</v>
      </c>
      <c r="K13" s="13">
        <f>'C завтраками| Bed and breakfast'!K14*0.9</f>
        <v>17010</v>
      </c>
      <c r="L13" s="13">
        <f>'C завтраками| Bed and breakfast'!L14*0.9</f>
        <v>15030</v>
      </c>
      <c r="M13" s="13">
        <f>'C завтраками| Bed and breakfast'!M14*0.9</f>
        <v>16110</v>
      </c>
      <c r="N13" s="13">
        <f>'C завтраками| Bed and breakfast'!N14*0.9</f>
        <v>15660</v>
      </c>
      <c r="O13" s="13">
        <f>'C завтраками| Bed and breakfast'!O14*0.9</f>
        <v>15300</v>
      </c>
      <c r="P13" s="13">
        <f>'C завтраками| Bed and breakfast'!P14*0.9</f>
        <v>18360</v>
      </c>
      <c r="Q13" s="13">
        <f>'C завтраками| Bed and breakfast'!Q14*0.9</f>
        <v>18900</v>
      </c>
      <c r="R13" s="13">
        <f>'C завтраками| Bed and breakfast'!R14*0.9</f>
        <v>20070</v>
      </c>
      <c r="S13" s="13">
        <f>'C завтраками| Bed and breakfast'!S14*0.9</f>
        <v>17010</v>
      </c>
      <c r="T13" s="13">
        <f>'C завтраками| Bed and breakfast'!T14*0.9</f>
        <v>17910</v>
      </c>
      <c r="U13" s="13">
        <f>'C завтраками| Bed and breakfast'!U14*0.9</f>
        <v>18360</v>
      </c>
      <c r="V13" s="13">
        <f>'C завтраками| Bed and breakfast'!V14*0.9</f>
        <v>17910</v>
      </c>
      <c r="W13" s="13">
        <f>'C завтраками| Bed and breakfast'!W14*0.9</f>
        <v>18900</v>
      </c>
      <c r="X13" s="13">
        <f>'C завтраками| Bed and breakfast'!X14*0.9</f>
        <v>18900</v>
      </c>
      <c r="Y13" s="13">
        <f>'C завтраками| Bed and breakfast'!Y14*0.9</f>
        <v>17910</v>
      </c>
      <c r="Z13" s="13">
        <f>'C завтраками| Bed and breakfast'!Z14*0.9</f>
        <v>18360</v>
      </c>
      <c r="AA13" s="13">
        <f>'C завтраками| Bed and breakfast'!AA14*0.9</f>
        <v>18360</v>
      </c>
      <c r="AB13" s="13">
        <f>'C завтраками| Bed and breakfast'!AB14*0.9</f>
        <v>18900</v>
      </c>
      <c r="AC13" s="13">
        <f>'C завтраками| Bed and breakfast'!AC14*0.9</f>
        <v>18900</v>
      </c>
      <c r="AD13" s="13">
        <f>'C завтраками| Bed and breakfast'!AD14*0.9</f>
        <v>19260</v>
      </c>
      <c r="AE13" s="13">
        <f>'C завтраками| Bed and breakfast'!AE14*0.9</f>
        <v>18900</v>
      </c>
      <c r="AF13" s="13">
        <f>'C завтраками| Bed and breakfast'!AF14*0.9</f>
        <v>17010</v>
      </c>
      <c r="AG13" s="13">
        <f>'C завтраками| Bed and breakfast'!AG14*0.9</f>
        <v>18360</v>
      </c>
      <c r="AH13" s="13">
        <f>'C завтраками| Bed and breakfast'!AH14*0.9</f>
        <v>16560</v>
      </c>
      <c r="AI13" s="13">
        <f>'C завтраками| Bed and breakfast'!AI14*0.9</f>
        <v>14850</v>
      </c>
      <c r="AJ13" s="13">
        <f>'C завтраками| Bed and breakfast'!AJ14*0.9</f>
        <v>15660</v>
      </c>
      <c r="AK13" s="13">
        <f>'C завтраками| Bed and breakfast'!AK14*0.9</f>
        <v>15930</v>
      </c>
      <c r="AL13" s="13">
        <f>'C завтраками| Bed and breakfast'!AL14*0.9</f>
        <v>15660</v>
      </c>
      <c r="AM13" s="13">
        <f>'C завтраками| Bed and breakfast'!AM14*0.9</f>
        <v>14400</v>
      </c>
    </row>
    <row r="14" spans="1:39"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s="16" customFormat="1" ht="12" customHeight="1" x14ac:dyDescent="0.2">
      <c r="A15" s="4">
        <v>1</v>
      </c>
      <c r="B15" s="13">
        <f>'C завтраками| Bed and breakfast'!B16*0.9</f>
        <v>14850</v>
      </c>
      <c r="C15" s="13">
        <f>'C завтраками| Bed and breakfast'!C16*0.9</f>
        <v>17010</v>
      </c>
      <c r="D15" s="13">
        <f>'C завтраками| Bed and breakfast'!D16*0.9</f>
        <v>17010</v>
      </c>
      <c r="E15" s="13">
        <f>'C завтраками| Bed and breakfast'!E16*0.9</f>
        <v>15300</v>
      </c>
      <c r="F15" s="13">
        <f>'C завтраками| Bed and breakfast'!F16*0.9</f>
        <v>15750</v>
      </c>
      <c r="G15" s="13">
        <f>'C завтраками| Bed and breakfast'!G16*0.9</f>
        <v>14850</v>
      </c>
      <c r="H15" s="13">
        <f>'C завтраками| Bed and breakfast'!H16*0.9</f>
        <v>15300</v>
      </c>
      <c r="I15" s="13">
        <f>'C завтраками| Bed and breakfast'!I16*0.9</f>
        <v>17460</v>
      </c>
      <c r="J15" s="13">
        <f>'C завтраками| Bed and breakfast'!J16*0.9</f>
        <v>17460</v>
      </c>
      <c r="K15" s="13">
        <f>'C завтраками| Bed and breakfast'!K16*0.9</f>
        <v>17460</v>
      </c>
      <c r="L15" s="13">
        <f>'C завтраками| Bed and breakfast'!L16*0.9</f>
        <v>15480</v>
      </c>
      <c r="M15" s="13">
        <f>'C завтраками| Bed and breakfast'!M16*0.9</f>
        <v>16560</v>
      </c>
      <c r="N15" s="13">
        <f>'C завтраками| Bed and breakfast'!N16*0.9</f>
        <v>16110</v>
      </c>
      <c r="O15" s="13">
        <f>'C завтраками| Bed and breakfast'!O16*0.9</f>
        <v>15750</v>
      </c>
      <c r="P15" s="13">
        <f>'C завтраками| Bed and breakfast'!P16*0.9</f>
        <v>18810</v>
      </c>
      <c r="Q15" s="13">
        <f>'C завтраками| Bed and breakfast'!Q16*0.9</f>
        <v>19350</v>
      </c>
      <c r="R15" s="13">
        <f>'C завтраками| Bed and breakfast'!R16*0.9</f>
        <v>20520</v>
      </c>
      <c r="S15" s="13">
        <f>'C завтраками| Bed and breakfast'!S16*0.9</f>
        <v>17460</v>
      </c>
      <c r="T15" s="13">
        <f>'C завтраками| Bed and breakfast'!T16*0.9</f>
        <v>18360</v>
      </c>
      <c r="U15" s="13">
        <f>'C завтраками| Bed and breakfast'!U16*0.9</f>
        <v>18810</v>
      </c>
      <c r="V15" s="13">
        <f>'C завтраками| Bed and breakfast'!V16*0.9</f>
        <v>18360</v>
      </c>
      <c r="W15" s="13">
        <f>'C завтраками| Bed and breakfast'!W16*0.9</f>
        <v>19350</v>
      </c>
      <c r="X15" s="13">
        <f>'C завтраками| Bed and breakfast'!X16*0.9</f>
        <v>19350</v>
      </c>
      <c r="Y15" s="13">
        <f>'C завтраками| Bed and breakfast'!Y16*0.9</f>
        <v>18360</v>
      </c>
      <c r="Z15" s="13">
        <f>'C завтраками| Bed and breakfast'!Z16*0.9</f>
        <v>18810</v>
      </c>
      <c r="AA15" s="13">
        <f>'C завтраками| Bed and breakfast'!AA16*0.9</f>
        <v>18810</v>
      </c>
      <c r="AB15" s="13">
        <f>'C завтраками| Bed and breakfast'!AB16*0.9</f>
        <v>19350</v>
      </c>
      <c r="AC15" s="13">
        <f>'C завтраками| Bed and breakfast'!AC16*0.9</f>
        <v>19350</v>
      </c>
      <c r="AD15" s="13">
        <f>'C завтраками| Bed and breakfast'!AD16*0.9</f>
        <v>19710</v>
      </c>
      <c r="AE15" s="13">
        <f>'C завтраками| Bed and breakfast'!AE16*0.9</f>
        <v>19350</v>
      </c>
      <c r="AF15" s="13">
        <f>'C завтраками| Bed and breakfast'!AF16*0.9</f>
        <v>17460</v>
      </c>
      <c r="AG15" s="13">
        <f>'C завтраками| Bed and breakfast'!AG16*0.9</f>
        <v>18810</v>
      </c>
      <c r="AH15" s="13">
        <f>'C завтраками| Bed and breakfast'!AH16*0.9</f>
        <v>17010</v>
      </c>
      <c r="AI15" s="13">
        <f>'C завтраками| Bed and breakfast'!AI16*0.9</f>
        <v>15300</v>
      </c>
      <c r="AJ15" s="13">
        <f>'C завтраками| Bed and breakfast'!AJ16*0.9</f>
        <v>16110</v>
      </c>
      <c r="AK15" s="13">
        <f>'C завтраками| Bed and breakfast'!AK16*0.9</f>
        <v>16380</v>
      </c>
      <c r="AL15" s="13">
        <f>'C завтраками| Bed and breakfast'!AL16*0.9</f>
        <v>16110</v>
      </c>
      <c r="AM15" s="13">
        <f>'C завтраками| Bed and breakfast'!AM16*0.9</f>
        <v>14850</v>
      </c>
    </row>
    <row r="16" spans="1:39" s="16" customFormat="1" ht="12" customHeight="1" x14ac:dyDescent="0.2">
      <c r="A16" s="278">
        <v>2</v>
      </c>
      <c r="B16" s="13">
        <f>'C завтраками| Bed and breakfast'!B17*0.9</f>
        <v>16200</v>
      </c>
      <c r="C16" s="13">
        <f>'C завтраками| Bed and breakfast'!C17*0.9</f>
        <v>18360</v>
      </c>
      <c r="D16" s="13">
        <f>'C завтраками| Bed and breakfast'!D17*0.9</f>
        <v>18360</v>
      </c>
      <c r="E16" s="13">
        <f>'C завтраками| Bed and breakfast'!E17*0.9</f>
        <v>16650</v>
      </c>
      <c r="F16" s="13">
        <f>'C завтраками| Bed and breakfast'!F17*0.9</f>
        <v>17100</v>
      </c>
      <c r="G16" s="13">
        <f>'C завтраками| Bed and breakfast'!G17*0.9</f>
        <v>16200</v>
      </c>
      <c r="H16" s="13">
        <f>'C завтраками| Bed and breakfast'!H17*0.9</f>
        <v>16650</v>
      </c>
      <c r="I16" s="13">
        <f>'C завтраками| Bed and breakfast'!I17*0.9</f>
        <v>18810</v>
      </c>
      <c r="J16" s="13">
        <f>'C завтраками| Bed and breakfast'!J17*0.9</f>
        <v>18810</v>
      </c>
      <c r="K16" s="13">
        <f>'C завтраками| Bed and breakfast'!K17*0.9</f>
        <v>18810</v>
      </c>
      <c r="L16" s="13">
        <f>'C завтраками| Bed and breakfast'!L17*0.9</f>
        <v>16830</v>
      </c>
      <c r="M16" s="13">
        <f>'C завтраками| Bed and breakfast'!M17*0.9</f>
        <v>17910</v>
      </c>
      <c r="N16" s="13">
        <f>'C завтраками| Bed and breakfast'!N17*0.9</f>
        <v>17460</v>
      </c>
      <c r="O16" s="13">
        <f>'C завтраками| Bed and breakfast'!O17*0.9</f>
        <v>17100</v>
      </c>
      <c r="P16" s="13">
        <f>'C завтраками| Bed and breakfast'!P17*0.9</f>
        <v>20160</v>
      </c>
      <c r="Q16" s="13">
        <f>'C завтраками| Bed and breakfast'!Q17*0.9</f>
        <v>20700</v>
      </c>
      <c r="R16" s="13">
        <f>'C завтраками| Bed and breakfast'!R17*0.9</f>
        <v>21870</v>
      </c>
      <c r="S16" s="13">
        <f>'C завтраками| Bed and breakfast'!S17*0.9</f>
        <v>18810</v>
      </c>
      <c r="T16" s="13">
        <f>'C завтраками| Bed and breakfast'!T17*0.9</f>
        <v>19710</v>
      </c>
      <c r="U16" s="13">
        <f>'C завтраками| Bed and breakfast'!U17*0.9</f>
        <v>20160</v>
      </c>
      <c r="V16" s="13">
        <f>'C завтраками| Bed and breakfast'!V17*0.9</f>
        <v>19710</v>
      </c>
      <c r="W16" s="13">
        <f>'C завтраками| Bed and breakfast'!W17*0.9</f>
        <v>20700</v>
      </c>
      <c r="X16" s="13">
        <f>'C завтраками| Bed and breakfast'!X17*0.9</f>
        <v>20700</v>
      </c>
      <c r="Y16" s="13">
        <f>'C завтраками| Bed and breakfast'!Y17*0.9</f>
        <v>19710</v>
      </c>
      <c r="Z16" s="13">
        <f>'C завтраками| Bed and breakfast'!Z17*0.9</f>
        <v>20160</v>
      </c>
      <c r="AA16" s="13">
        <f>'C завтраками| Bed and breakfast'!AA17*0.9</f>
        <v>20160</v>
      </c>
      <c r="AB16" s="13">
        <f>'C завтраками| Bed and breakfast'!AB17*0.9</f>
        <v>20700</v>
      </c>
      <c r="AC16" s="13">
        <f>'C завтраками| Bed and breakfast'!AC17*0.9</f>
        <v>20700</v>
      </c>
      <c r="AD16" s="13">
        <f>'C завтраками| Bed and breakfast'!AD17*0.9</f>
        <v>21060</v>
      </c>
      <c r="AE16" s="13">
        <f>'C завтраками| Bed and breakfast'!AE17*0.9</f>
        <v>20700</v>
      </c>
      <c r="AF16" s="13">
        <f>'C завтраками| Bed and breakfast'!AF17*0.9</f>
        <v>18810</v>
      </c>
      <c r="AG16" s="13">
        <f>'C завтраками| Bed and breakfast'!AG17*0.9</f>
        <v>20160</v>
      </c>
      <c r="AH16" s="13">
        <f>'C завтраками| Bed and breakfast'!AH17*0.9</f>
        <v>18360</v>
      </c>
      <c r="AI16" s="13">
        <f>'C завтраками| Bed and breakfast'!AI17*0.9</f>
        <v>16650</v>
      </c>
      <c r="AJ16" s="13">
        <f>'C завтраками| Bed and breakfast'!AJ17*0.9</f>
        <v>17460</v>
      </c>
      <c r="AK16" s="13">
        <f>'C завтраками| Bed and breakfast'!AK17*0.9</f>
        <v>17730</v>
      </c>
      <c r="AL16" s="13">
        <f>'C завтраками| Bed and breakfast'!AL17*0.9</f>
        <v>17460</v>
      </c>
      <c r="AM16" s="13">
        <f>'C завтраками| Bed and breakfast'!AM17*0.9</f>
        <v>16200</v>
      </c>
    </row>
    <row r="17" spans="1:39"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s="16" customFormat="1" ht="12" customHeight="1" x14ac:dyDescent="0.2">
      <c r="A18" s="4">
        <v>1</v>
      </c>
      <c r="B18" s="13">
        <f>'C завтраками| Bed and breakfast'!B19*0.9</f>
        <v>22500</v>
      </c>
      <c r="C18" s="13">
        <f>'C завтраками| Bed and breakfast'!C19*0.9</f>
        <v>24660</v>
      </c>
      <c r="D18" s="13">
        <f>'C завтраками| Bed and breakfast'!D19*0.9</f>
        <v>24660</v>
      </c>
      <c r="E18" s="13">
        <f>'C завтраками| Bed and breakfast'!E19*0.9</f>
        <v>22950</v>
      </c>
      <c r="F18" s="13">
        <f>'C завтраками| Bed and breakfast'!F19*0.9</f>
        <v>23400</v>
      </c>
      <c r="G18" s="13">
        <f>'C завтраками| Bed and breakfast'!G19*0.9</f>
        <v>22500</v>
      </c>
      <c r="H18" s="13">
        <f>'C завтраками| Bed and breakfast'!H19*0.9</f>
        <v>22950</v>
      </c>
      <c r="I18" s="13">
        <f>'C завтраками| Bed and breakfast'!I19*0.9</f>
        <v>25110</v>
      </c>
      <c r="J18" s="13">
        <f>'C завтраками| Bed and breakfast'!J19*0.9</f>
        <v>25110</v>
      </c>
      <c r="K18" s="13">
        <f>'C завтраками| Bed and breakfast'!K19*0.9</f>
        <v>25110</v>
      </c>
      <c r="L18" s="13">
        <f>'C завтраками| Bed and breakfast'!L19*0.9</f>
        <v>23130</v>
      </c>
      <c r="M18" s="13">
        <f>'C завтраками| Bed and breakfast'!M19*0.9</f>
        <v>24210</v>
      </c>
      <c r="N18" s="13">
        <f>'C завтраками| Bed and breakfast'!N19*0.9</f>
        <v>23760</v>
      </c>
      <c r="O18" s="13">
        <f>'C завтраками| Bed and breakfast'!O19*0.9</f>
        <v>23400</v>
      </c>
      <c r="P18" s="13">
        <f>'C завтраками| Bed and breakfast'!P19*0.9</f>
        <v>26460</v>
      </c>
      <c r="Q18" s="13">
        <f>'C завтраками| Bed and breakfast'!Q19*0.9</f>
        <v>27000</v>
      </c>
      <c r="R18" s="13">
        <f>'C завтраками| Bed and breakfast'!R19*0.9</f>
        <v>28170</v>
      </c>
      <c r="S18" s="13">
        <f>'C завтраками| Bed and breakfast'!S19*0.9</f>
        <v>25110</v>
      </c>
      <c r="T18" s="13">
        <f>'C завтраками| Bed and breakfast'!T19*0.9</f>
        <v>26010</v>
      </c>
      <c r="U18" s="13">
        <f>'C завтраками| Bed and breakfast'!U19*0.9</f>
        <v>26460</v>
      </c>
      <c r="V18" s="13">
        <f>'C завтраками| Bed and breakfast'!V19*0.9</f>
        <v>26010</v>
      </c>
      <c r="W18" s="13">
        <f>'C завтраками| Bed and breakfast'!W19*0.9</f>
        <v>27000</v>
      </c>
      <c r="X18" s="13">
        <f>'C завтраками| Bed and breakfast'!X19*0.9</f>
        <v>27000</v>
      </c>
      <c r="Y18" s="13">
        <f>'C завтраками| Bed and breakfast'!Y19*0.9</f>
        <v>26010</v>
      </c>
      <c r="Z18" s="13">
        <f>'C завтраками| Bed and breakfast'!Z19*0.9</f>
        <v>26460</v>
      </c>
      <c r="AA18" s="13">
        <f>'C завтраками| Bed and breakfast'!AA19*0.9</f>
        <v>26460</v>
      </c>
      <c r="AB18" s="13">
        <f>'C завтраками| Bed and breakfast'!AB19*0.9</f>
        <v>27000</v>
      </c>
      <c r="AC18" s="13">
        <f>'C завтраками| Bed and breakfast'!AC19*0.9</f>
        <v>27000</v>
      </c>
      <c r="AD18" s="13">
        <f>'C завтраками| Bed and breakfast'!AD19*0.9</f>
        <v>27360</v>
      </c>
      <c r="AE18" s="13">
        <f>'C завтраками| Bed and breakfast'!AE19*0.9</f>
        <v>27000</v>
      </c>
      <c r="AF18" s="13">
        <f>'C завтраками| Bed and breakfast'!AF19*0.9</f>
        <v>25110</v>
      </c>
      <c r="AG18" s="13">
        <f>'C завтраками| Bed and breakfast'!AG19*0.9</f>
        <v>26460</v>
      </c>
      <c r="AH18" s="13">
        <f>'C завтраками| Bed and breakfast'!AH19*0.9</f>
        <v>24660</v>
      </c>
      <c r="AI18" s="13">
        <f>'C завтраками| Bed and breakfast'!AI19*0.9</f>
        <v>21150</v>
      </c>
      <c r="AJ18" s="13">
        <f>'C завтраками| Bed and breakfast'!AJ19*0.9</f>
        <v>21960</v>
      </c>
      <c r="AK18" s="13">
        <f>'C завтраками| Bed and breakfast'!AK19*0.9</f>
        <v>22230</v>
      </c>
      <c r="AL18" s="13">
        <f>'C завтраками| Bed and breakfast'!AL19*0.9</f>
        <v>21960</v>
      </c>
      <c r="AM18" s="13">
        <f>'C завтраками| Bed and breakfast'!AM19*0.9</f>
        <v>20700</v>
      </c>
    </row>
    <row r="19" spans="1:39" s="16" customFormat="1" ht="12" customHeight="1" x14ac:dyDescent="0.2">
      <c r="A19" s="278">
        <v>2</v>
      </c>
      <c r="B19" s="13">
        <f>'C завтраками| Bed and breakfast'!B20*0.9</f>
        <v>22500</v>
      </c>
      <c r="C19" s="13">
        <f>'C завтраками| Bed and breakfast'!C20*0.9</f>
        <v>24660</v>
      </c>
      <c r="D19" s="13">
        <f>'C завтраками| Bed and breakfast'!D20*0.9</f>
        <v>24660</v>
      </c>
      <c r="E19" s="13">
        <f>'C завтраками| Bed and breakfast'!E20*0.9</f>
        <v>22950</v>
      </c>
      <c r="F19" s="13">
        <f>'C завтраками| Bed and breakfast'!F20*0.9</f>
        <v>23400</v>
      </c>
      <c r="G19" s="13">
        <f>'C завтраками| Bed and breakfast'!G20*0.9</f>
        <v>22500</v>
      </c>
      <c r="H19" s="13">
        <f>'C завтраками| Bed and breakfast'!H20*0.9</f>
        <v>22950</v>
      </c>
      <c r="I19" s="13">
        <f>'C завтраками| Bed and breakfast'!I20*0.9</f>
        <v>25110</v>
      </c>
      <c r="J19" s="13">
        <f>'C завтраками| Bed and breakfast'!J20*0.9</f>
        <v>25110</v>
      </c>
      <c r="K19" s="13">
        <f>'C завтраками| Bed and breakfast'!K20*0.9</f>
        <v>25110</v>
      </c>
      <c r="L19" s="13">
        <f>'C завтраками| Bed and breakfast'!L20*0.9</f>
        <v>23130</v>
      </c>
      <c r="M19" s="13">
        <f>'C завтраками| Bed and breakfast'!M20*0.9</f>
        <v>24210</v>
      </c>
      <c r="N19" s="13">
        <f>'C завтраками| Bed and breakfast'!N20*0.9</f>
        <v>23760</v>
      </c>
      <c r="O19" s="13">
        <f>'C завтраками| Bed and breakfast'!O20*0.9</f>
        <v>23400</v>
      </c>
      <c r="P19" s="13">
        <f>'C завтраками| Bed and breakfast'!P20*0.9</f>
        <v>26460</v>
      </c>
      <c r="Q19" s="13">
        <f>'C завтраками| Bed and breakfast'!Q20*0.9</f>
        <v>27000</v>
      </c>
      <c r="R19" s="13">
        <f>'C завтраками| Bed and breakfast'!R20*0.9</f>
        <v>28170</v>
      </c>
      <c r="S19" s="13">
        <f>'C завтраками| Bed and breakfast'!S20*0.9</f>
        <v>25110</v>
      </c>
      <c r="T19" s="13">
        <f>'C завтраками| Bed and breakfast'!T20*0.9</f>
        <v>26010</v>
      </c>
      <c r="U19" s="13">
        <f>'C завтраками| Bed and breakfast'!U20*0.9</f>
        <v>26460</v>
      </c>
      <c r="V19" s="13">
        <f>'C завтраками| Bed and breakfast'!V20*0.9</f>
        <v>26010</v>
      </c>
      <c r="W19" s="13">
        <f>'C завтраками| Bed and breakfast'!W20*0.9</f>
        <v>27000</v>
      </c>
      <c r="X19" s="13">
        <f>'C завтраками| Bed and breakfast'!X20*0.9</f>
        <v>27000</v>
      </c>
      <c r="Y19" s="13">
        <f>'C завтраками| Bed and breakfast'!Y20*0.9</f>
        <v>26010</v>
      </c>
      <c r="Z19" s="13">
        <f>'C завтраками| Bed and breakfast'!Z20*0.9</f>
        <v>26460</v>
      </c>
      <c r="AA19" s="13">
        <f>'C завтраками| Bed and breakfast'!AA20*0.9</f>
        <v>26460</v>
      </c>
      <c r="AB19" s="13">
        <f>'C завтраками| Bed and breakfast'!AB20*0.9</f>
        <v>27000</v>
      </c>
      <c r="AC19" s="13">
        <f>'C завтраками| Bed and breakfast'!AC20*0.9</f>
        <v>27000</v>
      </c>
      <c r="AD19" s="13">
        <f>'C завтраками| Bed and breakfast'!AD20*0.9</f>
        <v>27360</v>
      </c>
      <c r="AE19" s="13">
        <f>'C завтраками| Bed and breakfast'!AE20*0.9</f>
        <v>27000</v>
      </c>
      <c r="AF19" s="13">
        <f>'C завтраками| Bed and breakfast'!AF20*0.9</f>
        <v>25110</v>
      </c>
      <c r="AG19" s="13">
        <f>'C завтраками| Bed and breakfast'!AG20*0.9</f>
        <v>26460</v>
      </c>
      <c r="AH19" s="13">
        <f>'C завтраками| Bed and breakfast'!AH20*0.9</f>
        <v>24660</v>
      </c>
      <c r="AI19" s="13">
        <f>'C завтраками| Bed and breakfast'!AI20*0.9</f>
        <v>21150</v>
      </c>
      <c r="AJ19" s="13">
        <f>'C завтраками| Bed and breakfast'!AJ20*0.9</f>
        <v>21960</v>
      </c>
      <c r="AK19" s="13">
        <f>'C завтраками| Bed and breakfast'!AK20*0.9</f>
        <v>22230</v>
      </c>
      <c r="AL19" s="13">
        <f>'C завтраками| Bed and breakfast'!AL20*0.9</f>
        <v>21960</v>
      </c>
      <c r="AM19" s="13">
        <f>'C завтраками| Bed and breakfast'!AM20*0.9</f>
        <v>20700</v>
      </c>
    </row>
    <row r="20" spans="1:39" s="16" customFormat="1" ht="12" customHeight="1" x14ac:dyDescent="0.2">
      <c r="A20" s="278">
        <v>3</v>
      </c>
      <c r="B20" s="13">
        <f>'C завтраками| Bed and breakfast'!B21*0.9</f>
        <v>22500</v>
      </c>
      <c r="C20" s="13">
        <f>'C завтраками| Bed and breakfast'!C21*0.9</f>
        <v>24660</v>
      </c>
      <c r="D20" s="13">
        <f>'C завтраками| Bed and breakfast'!D21*0.9</f>
        <v>24660</v>
      </c>
      <c r="E20" s="13">
        <f>'C завтраками| Bed and breakfast'!E21*0.9</f>
        <v>22950</v>
      </c>
      <c r="F20" s="13">
        <f>'C завтраками| Bed and breakfast'!F21*0.9</f>
        <v>23400</v>
      </c>
      <c r="G20" s="13">
        <f>'C завтраками| Bed and breakfast'!G21*0.9</f>
        <v>22500</v>
      </c>
      <c r="H20" s="13">
        <f>'C завтраками| Bed and breakfast'!H21*0.9</f>
        <v>22950</v>
      </c>
      <c r="I20" s="13">
        <f>'C завтраками| Bed and breakfast'!I21*0.9</f>
        <v>25110</v>
      </c>
      <c r="J20" s="13">
        <f>'C завтраками| Bed and breakfast'!J21*0.9</f>
        <v>25110</v>
      </c>
      <c r="K20" s="13">
        <f>'C завтраками| Bed and breakfast'!K21*0.9</f>
        <v>25110</v>
      </c>
      <c r="L20" s="13">
        <f>'C завтраками| Bed and breakfast'!L21*0.9</f>
        <v>23130</v>
      </c>
      <c r="M20" s="13">
        <f>'C завтраками| Bed and breakfast'!M21*0.9</f>
        <v>24210</v>
      </c>
      <c r="N20" s="13">
        <f>'C завтраками| Bed and breakfast'!N21*0.9</f>
        <v>23760</v>
      </c>
      <c r="O20" s="13">
        <f>'C завтраками| Bed and breakfast'!O21*0.9</f>
        <v>23400</v>
      </c>
      <c r="P20" s="13">
        <f>'C завтраками| Bed and breakfast'!P21*0.9</f>
        <v>26460</v>
      </c>
      <c r="Q20" s="13">
        <f>'C завтраками| Bed and breakfast'!Q21*0.9</f>
        <v>27000</v>
      </c>
      <c r="R20" s="13">
        <f>'C завтраками| Bed and breakfast'!R21*0.9</f>
        <v>28170</v>
      </c>
      <c r="S20" s="13">
        <f>'C завтраками| Bed and breakfast'!S21*0.9</f>
        <v>25110</v>
      </c>
      <c r="T20" s="13">
        <f>'C завтраками| Bed and breakfast'!T21*0.9</f>
        <v>26010</v>
      </c>
      <c r="U20" s="13">
        <f>'C завтраками| Bed and breakfast'!U21*0.9</f>
        <v>26460</v>
      </c>
      <c r="V20" s="13">
        <f>'C завтраками| Bed and breakfast'!V21*0.9</f>
        <v>26010</v>
      </c>
      <c r="W20" s="13">
        <f>'C завтраками| Bed and breakfast'!W21*0.9</f>
        <v>27000</v>
      </c>
      <c r="X20" s="13">
        <f>'C завтраками| Bed and breakfast'!X21*0.9</f>
        <v>27000</v>
      </c>
      <c r="Y20" s="13">
        <f>'C завтраками| Bed and breakfast'!Y21*0.9</f>
        <v>26010</v>
      </c>
      <c r="Z20" s="13">
        <f>'C завтраками| Bed and breakfast'!Z21*0.9</f>
        <v>26460</v>
      </c>
      <c r="AA20" s="13">
        <f>'C завтраками| Bed and breakfast'!AA21*0.9</f>
        <v>26460</v>
      </c>
      <c r="AB20" s="13">
        <f>'C завтраками| Bed and breakfast'!AB21*0.9</f>
        <v>27000</v>
      </c>
      <c r="AC20" s="13">
        <f>'C завтраками| Bed and breakfast'!AC21*0.9</f>
        <v>27000</v>
      </c>
      <c r="AD20" s="13">
        <f>'C завтраками| Bed and breakfast'!AD21*0.9</f>
        <v>27360</v>
      </c>
      <c r="AE20" s="13">
        <f>'C завтраками| Bed and breakfast'!AE21*0.9</f>
        <v>27000</v>
      </c>
      <c r="AF20" s="13">
        <f>'C завтраками| Bed and breakfast'!AF21*0.9</f>
        <v>25110</v>
      </c>
      <c r="AG20" s="13">
        <f>'C завтраками| Bed and breakfast'!AG21*0.9</f>
        <v>26460</v>
      </c>
      <c r="AH20" s="13">
        <f>'C завтраками| Bed and breakfast'!AH21*0.9</f>
        <v>24660</v>
      </c>
      <c r="AI20" s="13">
        <f>'C завтраками| Bed and breakfast'!AI21*0.9</f>
        <v>21150</v>
      </c>
      <c r="AJ20" s="13">
        <f>'C завтраками| Bed and breakfast'!AJ21*0.9</f>
        <v>21960</v>
      </c>
      <c r="AK20" s="13">
        <f>'C завтраками| Bed and breakfast'!AK21*0.9</f>
        <v>22230</v>
      </c>
      <c r="AL20" s="13">
        <f>'C завтраками| Bed and breakfast'!AL21*0.9</f>
        <v>21960</v>
      </c>
      <c r="AM20" s="13">
        <f>'C завтраками| Bed and breakfast'!AM21*0.9</f>
        <v>20700</v>
      </c>
    </row>
    <row r="21" spans="1:39" s="16" customFormat="1" ht="12" customHeight="1" x14ac:dyDescent="0.2">
      <c r="A21" s="278">
        <v>4</v>
      </c>
      <c r="B21" s="13">
        <f>'C завтраками| Bed and breakfast'!B22*0.9</f>
        <v>22500</v>
      </c>
      <c r="C21" s="13">
        <f>'C завтраками| Bed and breakfast'!C22*0.9</f>
        <v>24660</v>
      </c>
      <c r="D21" s="13">
        <f>'C завтраками| Bed and breakfast'!D22*0.9</f>
        <v>24660</v>
      </c>
      <c r="E21" s="13">
        <f>'C завтраками| Bed and breakfast'!E22*0.9</f>
        <v>22950</v>
      </c>
      <c r="F21" s="13">
        <f>'C завтраками| Bed and breakfast'!F22*0.9</f>
        <v>23400</v>
      </c>
      <c r="G21" s="13">
        <f>'C завтраками| Bed and breakfast'!G22*0.9</f>
        <v>22500</v>
      </c>
      <c r="H21" s="13">
        <f>'C завтраками| Bed and breakfast'!H22*0.9</f>
        <v>22950</v>
      </c>
      <c r="I21" s="13">
        <f>'C завтраками| Bed and breakfast'!I22*0.9</f>
        <v>25110</v>
      </c>
      <c r="J21" s="13">
        <f>'C завтраками| Bed and breakfast'!J22*0.9</f>
        <v>25110</v>
      </c>
      <c r="K21" s="13">
        <f>'C завтраками| Bed and breakfast'!K22*0.9</f>
        <v>25110</v>
      </c>
      <c r="L21" s="13">
        <f>'C завтраками| Bed and breakfast'!L22*0.9</f>
        <v>23130</v>
      </c>
      <c r="M21" s="13">
        <f>'C завтраками| Bed and breakfast'!M22*0.9</f>
        <v>24210</v>
      </c>
      <c r="N21" s="13">
        <f>'C завтраками| Bed and breakfast'!N22*0.9</f>
        <v>23760</v>
      </c>
      <c r="O21" s="13">
        <f>'C завтраками| Bed and breakfast'!O22*0.9</f>
        <v>23400</v>
      </c>
      <c r="P21" s="13">
        <f>'C завтраками| Bed and breakfast'!P22*0.9</f>
        <v>26460</v>
      </c>
      <c r="Q21" s="13">
        <f>'C завтраками| Bed and breakfast'!Q22*0.9</f>
        <v>27000</v>
      </c>
      <c r="R21" s="13">
        <f>'C завтраками| Bed and breakfast'!R22*0.9</f>
        <v>28170</v>
      </c>
      <c r="S21" s="13">
        <f>'C завтраками| Bed and breakfast'!S22*0.9</f>
        <v>25110</v>
      </c>
      <c r="T21" s="13">
        <f>'C завтраками| Bed and breakfast'!T22*0.9</f>
        <v>26010</v>
      </c>
      <c r="U21" s="13">
        <f>'C завтраками| Bed and breakfast'!U22*0.9</f>
        <v>26460</v>
      </c>
      <c r="V21" s="13">
        <f>'C завтраками| Bed and breakfast'!V22*0.9</f>
        <v>26010</v>
      </c>
      <c r="W21" s="13">
        <f>'C завтраками| Bed and breakfast'!W22*0.9</f>
        <v>27000</v>
      </c>
      <c r="X21" s="13">
        <f>'C завтраками| Bed and breakfast'!X22*0.9</f>
        <v>27000</v>
      </c>
      <c r="Y21" s="13">
        <f>'C завтраками| Bed and breakfast'!Y22*0.9</f>
        <v>26010</v>
      </c>
      <c r="Z21" s="13">
        <f>'C завтраками| Bed and breakfast'!Z22*0.9</f>
        <v>26460</v>
      </c>
      <c r="AA21" s="13">
        <f>'C завтраками| Bed and breakfast'!AA22*0.9</f>
        <v>26460</v>
      </c>
      <c r="AB21" s="13">
        <f>'C завтраками| Bed and breakfast'!AB22*0.9</f>
        <v>27000</v>
      </c>
      <c r="AC21" s="13">
        <f>'C завтраками| Bed and breakfast'!AC22*0.9</f>
        <v>27000</v>
      </c>
      <c r="AD21" s="13">
        <f>'C завтраками| Bed and breakfast'!AD22*0.9</f>
        <v>27360</v>
      </c>
      <c r="AE21" s="13">
        <f>'C завтраками| Bed and breakfast'!AE22*0.9</f>
        <v>27000</v>
      </c>
      <c r="AF21" s="13">
        <f>'C завтраками| Bed and breakfast'!AF22*0.9</f>
        <v>25110</v>
      </c>
      <c r="AG21" s="13">
        <f>'C завтраками| Bed and breakfast'!AG22*0.9</f>
        <v>26460</v>
      </c>
      <c r="AH21" s="13">
        <f>'C завтраками| Bed and breakfast'!AH22*0.9</f>
        <v>24660</v>
      </c>
      <c r="AI21" s="13">
        <f>'C завтраками| Bed and breakfast'!AI22*0.9</f>
        <v>21150</v>
      </c>
      <c r="AJ21" s="13">
        <f>'C завтраками| Bed and breakfast'!AJ22*0.9</f>
        <v>21960</v>
      </c>
      <c r="AK21" s="13">
        <f>'C завтраками| Bed and breakfast'!AK22*0.9</f>
        <v>22230</v>
      </c>
      <c r="AL21" s="13">
        <f>'C завтраками| Bed and breakfast'!AL22*0.9</f>
        <v>21960</v>
      </c>
      <c r="AM21" s="13">
        <f>'C завтраками| Bed and breakfast'!AM22*0.9</f>
        <v>20700</v>
      </c>
    </row>
    <row r="22" spans="1:39"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row>
    <row r="23" spans="1:39"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1:39" s="16" customFormat="1" ht="12" customHeight="1" x14ac:dyDescent="0.2">
      <c r="A24" s="153" t="s">
        <v>169</v>
      </c>
      <c r="B24" s="113">
        <f t="shared" ref="B24" si="0">B3</f>
        <v>45776</v>
      </c>
      <c r="C24" s="113">
        <f t="shared" ref="C24:AH24" si="1">C3</f>
        <v>45778</v>
      </c>
      <c r="D24" s="113">
        <f t="shared" si="1"/>
        <v>45780</v>
      </c>
      <c r="E24" s="113">
        <f t="shared" si="1"/>
        <v>45782</v>
      </c>
      <c r="F24" s="113">
        <f t="shared" si="1"/>
        <v>45785</v>
      </c>
      <c r="G24" s="113">
        <f t="shared" si="1"/>
        <v>45788</v>
      </c>
      <c r="H24" s="113">
        <f t="shared" si="1"/>
        <v>45804</v>
      </c>
      <c r="I24" s="113">
        <f t="shared" si="1"/>
        <v>45808</v>
      </c>
      <c r="J24" s="113">
        <f t="shared" si="1"/>
        <v>45810</v>
      </c>
      <c r="K24" s="113">
        <f t="shared" si="1"/>
        <v>45815</v>
      </c>
      <c r="L24" s="113">
        <f t="shared" si="1"/>
        <v>45817</v>
      </c>
      <c r="M24" s="113">
        <f t="shared" si="1"/>
        <v>45820</v>
      </c>
      <c r="N24" s="113">
        <f t="shared" si="1"/>
        <v>45823</v>
      </c>
      <c r="O24" s="113">
        <f t="shared" si="1"/>
        <v>45824</v>
      </c>
      <c r="P24" s="113">
        <f t="shared" si="1"/>
        <v>45837</v>
      </c>
      <c r="Q24" s="113">
        <f t="shared" si="1"/>
        <v>45839</v>
      </c>
      <c r="R24" s="113">
        <f t="shared" si="1"/>
        <v>45849</v>
      </c>
      <c r="S24" s="113">
        <f t="shared" si="1"/>
        <v>45852</v>
      </c>
      <c r="T24" s="113">
        <f t="shared" si="1"/>
        <v>45855</v>
      </c>
      <c r="U24" s="113">
        <f t="shared" si="1"/>
        <v>45856</v>
      </c>
      <c r="V24" s="113">
        <f t="shared" si="1"/>
        <v>45858</v>
      </c>
      <c r="W24" s="113">
        <f t="shared" si="1"/>
        <v>45863</v>
      </c>
      <c r="X24" s="113">
        <f t="shared" si="1"/>
        <v>45865</v>
      </c>
      <c r="Y24" s="113">
        <f t="shared" si="1"/>
        <v>45867</v>
      </c>
      <c r="Z24" s="113">
        <f t="shared" si="1"/>
        <v>45870</v>
      </c>
      <c r="AA24" s="113">
        <f t="shared" si="1"/>
        <v>45872</v>
      </c>
      <c r="AB24" s="113">
        <f t="shared" si="1"/>
        <v>45878</v>
      </c>
      <c r="AC24" s="113">
        <f t="shared" si="1"/>
        <v>45879</v>
      </c>
      <c r="AD24" s="113">
        <f t="shared" si="1"/>
        <v>45884</v>
      </c>
      <c r="AE24" s="113">
        <f t="shared" si="1"/>
        <v>45886</v>
      </c>
      <c r="AF24" s="113">
        <f t="shared" si="1"/>
        <v>45889</v>
      </c>
      <c r="AG24" s="113">
        <f t="shared" si="1"/>
        <v>45891</v>
      </c>
      <c r="AH24" s="113">
        <f t="shared" si="1"/>
        <v>45893</v>
      </c>
      <c r="AI24" s="113">
        <f t="shared" ref="AI24:AM24" si="2">AI3</f>
        <v>45901</v>
      </c>
      <c r="AJ24" s="113">
        <f t="shared" si="2"/>
        <v>45905</v>
      </c>
      <c r="AK24" s="113">
        <f t="shared" si="2"/>
        <v>45909</v>
      </c>
      <c r="AL24" s="113">
        <f t="shared" si="2"/>
        <v>45922</v>
      </c>
      <c r="AM24" s="113">
        <f t="shared" si="2"/>
        <v>45928</v>
      </c>
    </row>
    <row r="25" spans="1:39" s="16" customFormat="1" ht="12" customHeight="1" x14ac:dyDescent="0.2">
      <c r="A25" s="178" t="s">
        <v>200</v>
      </c>
      <c r="B25" s="113">
        <f t="shared" ref="B25" si="3">B4</f>
        <v>45777</v>
      </c>
      <c r="C25" s="113">
        <f t="shared" ref="C25:AH25" si="4">C4</f>
        <v>45779</v>
      </c>
      <c r="D25" s="113">
        <f t="shared" si="4"/>
        <v>45780</v>
      </c>
      <c r="E25" s="113">
        <f t="shared" si="4"/>
        <v>45784</v>
      </c>
      <c r="F25" s="113">
        <f t="shared" si="4"/>
        <v>45787</v>
      </c>
      <c r="G25" s="113">
        <f t="shared" si="4"/>
        <v>45803</v>
      </c>
      <c r="H25" s="113">
        <f t="shared" si="4"/>
        <v>45807</v>
      </c>
      <c r="I25" s="113">
        <f t="shared" si="4"/>
        <v>45809</v>
      </c>
      <c r="J25" s="113">
        <f t="shared" si="4"/>
        <v>45814</v>
      </c>
      <c r="K25" s="113">
        <f t="shared" si="4"/>
        <v>45816</v>
      </c>
      <c r="L25" s="113">
        <f t="shared" si="4"/>
        <v>45819</v>
      </c>
      <c r="M25" s="113">
        <f t="shared" si="4"/>
        <v>45822</v>
      </c>
      <c r="N25" s="113">
        <f t="shared" si="4"/>
        <v>45823</v>
      </c>
      <c r="O25" s="113">
        <f t="shared" si="4"/>
        <v>45836</v>
      </c>
      <c r="P25" s="113">
        <f t="shared" si="4"/>
        <v>45838</v>
      </c>
      <c r="Q25" s="113">
        <f t="shared" si="4"/>
        <v>45848</v>
      </c>
      <c r="R25" s="113">
        <f t="shared" si="4"/>
        <v>45851</v>
      </c>
      <c r="S25" s="113">
        <f t="shared" si="4"/>
        <v>45854</v>
      </c>
      <c r="T25" s="113">
        <f t="shared" si="4"/>
        <v>45855</v>
      </c>
      <c r="U25" s="113">
        <f t="shared" si="4"/>
        <v>45857</v>
      </c>
      <c r="V25" s="113">
        <f t="shared" si="4"/>
        <v>45862</v>
      </c>
      <c r="W25" s="113">
        <f t="shared" si="4"/>
        <v>45864</v>
      </c>
      <c r="X25" s="113">
        <f t="shared" si="4"/>
        <v>45866</v>
      </c>
      <c r="Y25" s="113">
        <f t="shared" si="4"/>
        <v>45869</v>
      </c>
      <c r="Z25" s="113">
        <f t="shared" si="4"/>
        <v>45871</v>
      </c>
      <c r="AA25" s="113">
        <f t="shared" si="4"/>
        <v>45877</v>
      </c>
      <c r="AB25" s="113">
        <f t="shared" si="4"/>
        <v>45878</v>
      </c>
      <c r="AC25" s="113">
        <f t="shared" si="4"/>
        <v>45883</v>
      </c>
      <c r="AD25" s="113">
        <f t="shared" si="4"/>
        <v>45885</v>
      </c>
      <c r="AE25" s="113">
        <f t="shared" si="4"/>
        <v>45888</v>
      </c>
      <c r="AF25" s="113">
        <f t="shared" si="4"/>
        <v>45890</v>
      </c>
      <c r="AG25" s="113">
        <f t="shared" si="4"/>
        <v>45892</v>
      </c>
      <c r="AH25" s="113">
        <f t="shared" si="4"/>
        <v>45900</v>
      </c>
      <c r="AI25" s="113">
        <f t="shared" ref="AI25:AM25" si="5">AI4</f>
        <v>45904</v>
      </c>
      <c r="AJ25" s="113">
        <f t="shared" si="5"/>
        <v>45908</v>
      </c>
      <c r="AK25" s="113">
        <f t="shared" si="5"/>
        <v>45921</v>
      </c>
      <c r="AL25" s="113">
        <f t="shared" si="5"/>
        <v>45927</v>
      </c>
      <c r="AM25" s="113">
        <f t="shared" si="5"/>
        <v>45930</v>
      </c>
    </row>
    <row r="26" spans="1:39"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row>
    <row r="27" spans="1:39" s="16" customFormat="1" ht="12" customHeight="1" x14ac:dyDescent="0.2">
      <c r="A27" s="4">
        <v>1</v>
      </c>
      <c r="B27" s="13">
        <f t="shared" ref="B27" si="6">ROUNDUP(B6*0.85,)</f>
        <v>5355</v>
      </c>
      <c r="C27" s="13">
        <f t="shared" ref="C27:AH27" si="7">ROUNDUP(C6*0.85,)</f>
        <v>7191</v>
      </c>
      <c r="D27" s="13">
        <f t="shared" si="7"/>
        <v>7191</v>
      </c>
      <c r="E27" s="13">
        <f t="shared" si="7"/>
        <v>5738</v>
      </c>
      <c r="F27" s="13">
        <f t="shared" si="7"/>
        <v>6120</v>
      </c>
      <c r="G27" s="13">
        <f t="shared" si="7"/>
        <v>5355</v>
      </c>
      <c r="H27" s="13">
        <f t="shared" si="7"/>
        <v>5738</v>
      </c>
      <c r="I27" s="13">
        <f t="shared" si="7"/>
        <v>7574</v>
      </c>
      <c r="J27" s="13">
        <f t="shared" si="7"/>
        <v>7574</v>
      </c>
      <c r="K27" s="13">
        <f t="shared" si="7"/>
        <v>7574</v>
      </c>
      <c r="L27" s="13">
        <f t="shared" si="7"/>
        <v>5891</v>
      </c>
      <c r="M27" s="13">
        <f t="shared" si="7"/>
        <v>6809</v>
      </c>
      <c r="N27" s="13">
        <f t="shared" si="7"/>
        <v>6426</v>
      </c>
      <c r="O27" s="13">
        <f t="shared" si="7"/>
        <v>6120</v>
      </c>
      <c r="P27" s="13">
        <f t="shared" si="7"/>
        <v>8721</v>
      </c>
      <c r="Q27" s="13">
        <f t="shared" si="7"/>
        <v>9180</v>
      </c>
      <c r="R27" s="13">
        <f t="shared" si="7"/>
        <v>10175</v>
      </c>
      <c r="S27" s="13">
        <f t="shared" si="7"/>
        <v>7574</v>
      </c>
      <c r="T27" s="13">
        <f t="shared" si="7"/>
        <v>8339</v>
      </c>
      <c r="U27" s="13">
        <f t="shared" si="7"/>
        <v>8721</v>
      </c>
      <c r="V27" s="13">
        <f t="shared" si="7"/>
        <v>8339</v>
      </c>
      <c r="W27" s="13">
        <f t="shared" si="7"/>
        <v>9180</v>
      </c>
      <c r="X27" s="13">
        <f t="shared" si="7"/>
        <v>9180</v>
      </c>
      <c r="Y27" s="13">
        <f t="shared" si="7"/>
        <v>8339</v>
      </c>
      <c r="Z27" s="13">
        <f t="shared" si="7"/>
        <v>8721</v>
      </c>
      <c r="AA27" s="13">
        <f t="shared" si="7"/>
        <v>8721</v>
      </c>
      <c r="AB27" s="13">
        <f t="shared" si="7"/>
        <v>9180</v>
      </c>
      <c r="AC27" s="13">
        <f t="shared" si="7"/>
        <v>9180</v>
      </c>
      <c r="AD27" s="13">
        <f t="shared" si="7"/>
        <v>9486</v>
      </c>
      <c r="AE27" s="13">
        <f t="shared" si="7"/>
        <v>9180</v>
      </c>
      <c r="AF27" s="13">
        <f t="shared" si="7"/>
        <v>7574</v>
      </c>
      <c r="AG27" s="13">
        <f t="shared" si="7"/>
        <v>8721</v>
      </c>
      <c r="AH27" s="13">
        <f t="shared" si="7"/>
        <v>7191</v>
      </c>
      <c r="AI27" s="13">
        <f t="shared" ref="AI27:AM27" si="8">ROUNDUP(AI6*0.85,)</f>
        <v>6503</v>
      </c>
      <c r="AJ27" s="13">
        <f t="shared" si="8"/>
        <v>7191</v>
      </c>
      <c r="AK27" s="13">
        <f t="shared" si="8"/>
        <v>7421</v>
      </c>
      <c r="AL27" s="13">
        <f t="shared" si="8"/>
        <v>7191</v>
      </c>
      <c r="AM27" s="13">
        <f t="shared" si="8"/>
        <v>6120</v>
      </c>
    </row>
    <row r="28" spans="1:39" s="16" customFormat="1" ht="12" customHeight="1" x14ac:dyDescent="0.2">
      <c r="A28" s="4">
        <v>2</v>
      </c>
      <c r="B28" s="13">
        <f t="shared" ref="B28" si="9">ROUNDUP(B7*0.85,)</f>
        <v>6503</v>
      </c>
      <c r="C28" s="13">
        <f t="shared" ref="C28:AH28" si="10">ROUNDUP(C7*0.85,)</f>
        <v>8339</v>
      </c>
      <c r="D28" s="13">
        <f t="shared" si="10"/>
        <v>8339</v>
      </c>
      <c r="E28" s="13">
        <f t="shared" si="10"/>
        <v>6885</v>
      </c>
      <c r="F28" s="13">
        <f t="shared" si="10"/>
        <v>7268</v>
      </c>
      <c r="G28" s="13">
        <f t="shared" si="10"/>
        <v>6503</v>
      </c>
      <c r="H28" s="13">
        <f t="shared" si="10"/>
        <v>6885</v>
      </c>
      <c r="I28" s="13">
        <f t="shared" si="10"/>
        <v>8721</v>
      </c>
      <c r="J28" s="13">
        <f t="shared" si="10"/>
        <v>8721</v>
      </c>
      <c r="K28" s="13">
        <f t="shared" si="10"/>
        <v>8721</v>
      </c>
      <c r="L28" s="13">
        <f t="shared" si="10"/>
        <v>7038</v>
      </c>
      <c r="M28" s="13">
        <f t="shared" si="10"/>
        <v>7956</v>
      </c>
      <c r="N28" s="13">
        <f t="shared" si="10"/>
        <v>7574</v>
      </c>
      <c r="O28" s="13">
        <f t="shared" si="10"/>
        <v>7268</v>
      </c>
      <c r="P28" s="13">
        <f t="shared" si="10"/>
        <v>9869</v>
      </c>
      <c r="Q28" s="13">
        <f t="shared" si="10"/>
        <v>10328</v>
      </c>
      <c r="R28" s="13">
        <f t="shared" si="10"/>
        <v>11322</v>
      </c>
      <c r="S28" s="13">
        <f t="shared" si="10"/>
        <v>8721</v>
      </c>
      <c r="T28" s="13">
        <f t="shared" si="10"/>
        <v>9486</v>
      </c>
      <c r="U28" s="13">
        <f t="shared" si="10"/>
        <v>9869</v>
      </c>
      <c r="V28" s="13">
        <f t="shared" si="10"/>
        <v>9486</v>
      </c>
      <c r="W28" s="13">
        <f t="shared" si="10"/>
        <v>10328</v>
      </c>
      <c r="X28" s="13">
        <f t="shared" si="10"/>
        <v>10328</v>
      </c>
      <c r="Y28" s="13">
        <f t="shared" si="10"/>
        <v>9486</v>
      </c>
      <c r="Z28" s="13">
        <f t="shared" si="10"/>
        <v>9869</v>
      </c>
      <c r="AA28" s="13">
        <f t="shared" si="10"/>
        <v>9869</v>
      </c>
      <c r="AB28" s="13">
        <f t="shared" si="10"/>
        <v>10328</v>
      </c>
      <c r="AC28" s="13">
        <f t="shared" si="10"/>
        <v>10328</v>
      </c>
      <c r="AD28" s="13">
        <f t="shared" si="10"/>
        <v>10634</v>
      </c>
      <c r="AE28" s="13">
        <f t="shared" si="10"/>
        <v>10328</v>
      </c>
      <c r="AF28" s="13">
        <f t="shared" si="10"/>
        <v>8721</v>
      </c>
      <c r="AG28" s="13">
        <f t="shared" si="10"/>
        <v>9869</v>
      </c>
      <c r="AH28" s="13">
        <f t="shared" si="10"/>
        <v>8339</v>
      </c>
      <c r="AI28" s="13">
        <f t="shared" ref="AI28:AM28" si="11">ROUNDUP(AI7*0.85,)</f>
        <v>7650</v>
      </c>
      <c r="AJ28" s="13">
        <f t="shared" si="11"/>
        <v>8339</v>
      </c>
      <c r="AK28" s="13">
        <f t="shared" si="11"/>
        <v>8568</v>
      </c>
      <c r="AL28" s="13">
        <f t="shared" si="11"/>
        <v>8339</v>
      </c>
      <c r="AM28" s="13">
        <f t="shared" si="11"/>
        <v>7268</v>
      </c>
    </row>
    <row r="29" spans="1:39"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s="16" customFormat="1" ht="12" customHeight="1" x14ac:dyDescent="0.2">
      <c r="A30" s="4">
        <v>1</v>
      </c>
      <c r="B30" s="13">
        <f t="shared" ref="B30" si="12">ROUNDUP(B9*0.85,)</f>
        <v>6885</v>
      </c>
      <c r="C30" s="13">
        <f t="shared" ref="C30:AH30" si="13">ROUNDUP(C9*0.85,)</f>
        <v>8721</v>
      </c>
      <c r="D30" s="13">
        <f t="shared" si="13"/>
        <v>8721</v>
      </c>
      <c r="E30" s="13">
        <f t="shared" si="13"/>
        <v>7268</v>
      </c>
      <c r="F30" s="13">
        <f t="shared" si="13"/>
        <v>7650</v>
      </c>
      <c r="G30" s="13">
        <f t="shared" si="13"/>
        <v>6885</v>
      </c>
      <c r="H30" s="13">
        <f t="shared" si="13"/>
        <v>7268</v>
      </c>
      <c r="I30" s="13">
        <f t="shared" si="13"/>
        <v>9104</v>
      </c>
      <c r="J30" s="13">
        <f t="shared" si="13"/>
        <v>9104</v>
      </c>
      <c r="K30" s="13">
        <f t="shared" si="13"/>
        <v>9104</v>
      </c>
      <c r="L30" s="13">
        <f t="shared" si="13"/>
        <v>7421</v>
      </c>
      <c r="M30" s="13">
        <f t="shared" si="13"/>
        <v>8339</v>
      </c>
      <c r="N30" s="13">
        <f t="shared" si="13"/>
        <v>7956</v>
      </c>
      <c r="O30" s="13">
        <f t="shared" si="13"/>
        <v>7650</v>
      </c>
      <c r="P30" s="13">
        <f t="shared" si="13"/>
        <v>10251</v>
      </c>
      <c r="Q30" s="13">
        <f t="shared" si="13"/>
        <v>10710</v>
      </c>
      <c r="R30" s="13">
        <f t="shared" si="13"/>
        <v>11705</v>
      </c>
      <c r="S30" s="13">
        <f t="shared" si="13"/>
        <v>9104</v>
      </c>
      <c r="T30" s="13">
        <f t="shared" si="13"/>
        <v>9869</v>
      </c>
      <c r="U30" s="13">
        <f t="shared" si="13"/>
        <v>10251</v>
      </c>
      <c r="V30" s="13">
        <f t="shared" si="13"/>
        <v>9869</v>
      </c>
      <c r="W30" s="13">
        <f t="shared" si="13"/>
        <v>10710</v>
      </c>
      <c r="X30" s="13">
        <f t="shared" si="13"/>
        <v>10710</v>
      </c>
      <c r="Y30" s="13">
        <f t="shared" si="13"/>
        <v>9869</v>
      </c>
      <c r="Z30" s="13">
        <f t="shared" si="13"/>
        <v>10251</v>
      </c>
      <c r="AA30" s="13">
        <f t="shared" si="13"/>
        <v>10251</v>
      </c>
      <c r="AB30" s="13">
        <f t="shared" si="13"/>
        <v>10710</v>
      </c>
      <c r="AC30" s="13">
        <f t="shared" si="13"/>
        <v>10710</v>
      </c>
      <c r="AD30" s="13">
        <f t="shared" si="13"/>
        <v>11016</v>
      </c>
      <c r="AE30" s="13">
        <f t="shared" si="13"/>
        <v>10710</v>
      </c>
      <c r="AF30" s="13">
        <f t="shared" si="13"/>
        <v>9104</v>
      </c>
      <c r="AG30" s="13">
        <f t="shared" si="13"/>
        <v>10251</v>
      </c>
      <c r="AH30" s="13">
        <f t="shared" si="13"/>
        <v>8721</v>
      </c>
      <c r="AI30" s="13">
        <f t="shared" ref="AI30:AM30" si="14">ROUNDUP(AI9*0.85,)</f>
        <v>7650</v>
      </c>
      <c r="AJ30" s="13">
        <f t="shared" si="14"/>
        <v>8339</v>
      </c>
      <c r="AK30" s="13">
        <f t="shared" si="14"/>
        <v>8568</v>
      </c>
      <c r="AL30" s="13">
        <f t="shared" si="14"/>
        <v>8339</v>
      </c>
      <c r="AM30" s="13">
        <f t="shared" si="14"/>
        <v>7268</v>
      </c>
    </row>
    <row r="31" spans="1:39" s="16" customFormat="1" ht="12" customHeight="1" x14ac:dyDescent="0.2">
      <c r="A31" s="4">
        <v>2</v>
      </c>
      <c r="B31" s="13">
        <f t="shared" ref="B31" si="15">ROUNDUP(B10*0.85,)</f>
        <v>8033</v>
      </c>
      <c r="C31" s="13">
        <f t="shared" ref="C31:AH31" si="16">ROUNDUP(C10*0.85,)</f>
        <v>9869</v>
      </c>
      <c r="D31" s="13">
        <f t="shared" si="16"/>
        <v>9869</v>
      </c>
      <c r="E31" s="13">
        <f t="shared" si="16"/>
        <v>8415</v>
      </c>
      <c r="F31" s="13">
        <f t="shared" si="16"/>
        <v>8798</v>
      </c>
      <c r="G31" s="13">
        <f t="shared" si="16"/>
        <v>8033</v>
      </c>
      <c r="H31" s="13">
        <f t="shared" si="16"/>
        <v>8415</v>
      </c>
      <c r="I31" s="13">
        <f t="shared" si="16"/>
        <v>10251</v>
      </c>
      <c r="J31" s="13">
        <f t="shared" si="16"/>
        <v>10251</v>
      </c>
      <c r="K31" s="13">
        <f t="shared" si="16"/>
        <v>10251</v>
      </c>
      <c r="L31" s="13">
        <f t="shared" si="16"/>
        <v>8568</v>
      </c>
      <c r="M31" s="13">
        <f t="shared" si="16"/>
        <v>9486</v>
      </c>
      <c r="N31" s="13">
        <f t="shared" si="16"/>
        <v>9104</v>
      </c>
      <c r="O31" s="13">
        <f t="shared" si="16"/>
        <v>8798</v>
      </c>
      <c r="P31" s="13">
        <f t="shared" si="16"/>
        <v>11399</v>
      </c>
      <c r="Q31" s="13">
        <f t="shared" si="16"/>
        <v>11858</v>
      </c>
      <c r="R31" s="13">
        <f t="shared" si="16"/>
        <v>12852</v>
      </c>
      <c r="S31" s="13">
        <f t="shared" si="16"/>
        <v>10251</v>
      </c>
      <c r="T31" s="13">
        <f t="shared" si="16"/>
        <v>11016</v>
      </c>
      <c r="U31" s="13">
        <f t="shared" si="16"/>
        <v>11399</v>
      </c>
      <c r="V31" s="13">
        <f t="shared" si="16"/>
        <v>11016</v>
      </c>
      <c r="W31" s="13">
        <f t="shared" si="16"/>
        <v>11858</v>
      </c>
      <c r="X31" s="13">
        <f t="shared" si="16"/>
        <v>11858</v>
      </c>
      <c r="Y31" s="13">
        <f t="shared" si="16"/>
        <v>11016</v>
      </c>
      <c r="Z31" s="13">
        <f t="shared" si="16"/>
        <v>11399</v>
      </c>
      <c r="AA31" s="13">
        <f t="shared" si="16"/>
        <v>11399</v>
      </c>
      <c r="AB31" s="13">
        <f t="shared" si="16"/>
        <v>11858</v>
      </c>
      <c r="AC31" s="13">
        <f t="shared" si="16"/>
        <v>11858</v>
      </c>
      <c r="AD31" s="13">
        <f t="shared" si="16"/>
        <v>12164</v>
      </c>
      <c r="AE31" s="13">
        <f t="shared" si="16"/>
        <v>11858</v>
      </c>
      <c r="AF31" s="13">
        <f t="shared" si="16"/>
        <v>10251</v>
      </c>
      <c r="AG31" s="13">
        <f t="shared" si="16"/>
        <v>11399</v>
      </c>
      <c r="AH31" s="13">
        <f t="shared" si="16"/>
        <v>9869</v>
      </c>
      <c r="AI31" s="13">
        <f t="shared" ref="AI31:AM31" si="17">ROUNDUP(AI10*0.85,)</f>
        <v>8798</v>
      </c>
      <c r="AJ31" s="13">
        <f t="shared" si="17"/>
        <v>9486</v>
      </c>
      <c r="AK31" s="13">
        <f t="shared" si="17"/>
        <v>9716</v>
      </c>
      <c r="AL31" s="13">
        <f t="shared" si="17"/>
        <v>9486</v>
      </c>
      <c r="AM31" s="13">
        <f t="shared" si="17"/>
        <v>8415</v>
      </c>
    </row>
    <row r="32" spans="1:39"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s="16" customFormat="1" ht="12" customHeight="1" x14ac:dyDescent="0.2">
      <c r="A33" s="4">
        <v>1</v>
      </c>
      <c r="B33" s="13">
        <f t="shared" ref="B33" si="18">ROUNDUP(B12*0.85,)</f>
        <v>11093</v>
      </c>
      <c r="C33" s="13">
        <f t="shared" ref="C33:AH33" si="19">ROUNDUP(C12*0.85,)</f>
        <v>12929</v>
      </c>
      <c r="D33" s="13">
        <f t="shared" si="19"/>
        <v>12929</v>
      </c>
      <c r="E33" s="13">
        <f t="shared" si="19"/>
        <v>11475</v>
      </c>
      <c r="F33" s="13">
        <f t="shared" si="19"/>
        <v>11858</v>
      </c>
      <c r="G33" s="13">
        <f t="shared" si="19"/>
        <v>11093</v>
      </c>
      <c r="H33" s="13">
        <f t="shared" si="19"/>
        <v>11475</v>
      </c>
      <c r="I33" s="13">
        <f t="shared" si="19"/>
        <v>13311</v>
      </c>
      <c r="J33" s="13">
        <f t="shared" si="19"/>
        <v>13311</v>
      </c>
      <c r="K33" s="13">
        <f t="shared" si="19"/>
        <v>13311</v>
      </c>
      <c r="L33" s="13">
        <f t="shared" si="19"/>
        <v>11628</v>
      </c>
      <c r="M33" s="13">
        <f t="shared" si="19"/>
        <v>12546</v>
      </c>
      <c r="N33" s="13">
        <f t="shared" si="19"/>
        <v>12164</v>
      </c>
      <c r="O33" s="13">
        <f t="shared" si="19"/>
        <v>11858</v>
      </c>
      <c r="P33" s="13">
        <f t="shared" si="19"/>
        <v>14459</v>
      </c>
      <c r="Q33" s="13">
        <f t="shared" si="19"/>
        <v>14918</v>
      </c>
      <c r="R33" s="13">
        <f t="shared" si="19"/>
        <v>15912</v>
      </c>
      <c r="S33" s="13">
        <f t="shared" si="19"/>
        <v>13311</v>
      </c>
      <c r="T33" s="13">
        <f t="shared" si="19"/>
        <v>14076</v>
      </c>
      <c r="U33" s="13">
        <f t="shared" si="19"/>
        <v>14459</v>
      </c>
      <c r="V33" s="13">
        <f t="shared" si="19"/>
        <v>14076</v>
      </c>
      <c r="W33" s="13">
        <f t="shared" si="19"/>
        <v>14918</v>
      </c>
      <c r="X33" s="13">
        <f t="shared" si="19"/>
        <v>14918</v>
      </c>
      <c r="Y33" s="13">
        <f t="shared" si="19"/>
        <v>14076</v>
      </c>
      <c r="Z33" s="13">
        <f t="shared" si="19"/>
        <v>14459</v>
      </c>
      <c r="AA33" s="13">
        <f t="shared" si="19"/>
        <v>14459</v>
      </c>
      <c r="AB33" s="13">
        <f t="shared" si="19"/>
        <v>14918</v>
      </c>
      <c r="AC33" s="13">
        <f t="shared" si="19"/>
        <v>14918</v>
      </c>
      <c r="AD33" s="13">
        <f t="shared" si="19"/>
        <v>15224</v>
      </c>
      <c r="AE33" s="13">
        <f t="shared" si="19"/>
        <v>14918</v>
      </c>
      <c r="AF33" s="13">
        <f t="shared" si="19"/>
        <v>13311</v>
      </c>
      <c r="AG33" s="13">
        <f t="shared" si="19"/>
        <v>14459</v>
      </c>
      <c r="AH33" s="13">
        <f t="shared" si="19"/>
        <v>12929</v>
      </c>
      <c r="AI33" s="13">
        <f t="shared" ref="AI33:AM33" si="20">ROUNDUP(AI12*0.85,)</f>
        <v>11475</v>
      </c>
      <c r="AJ33" s="13">
        <f t="shared" si="20"/>
        <v>12164</v>
      </c>
      <c r="AK33" s="13">
        <f t="shared" si="20"/>
        <v>12393</v>
      </c>
      <c r="AL33" s="13">
        <f t="shared" si="20"/>
        <v>12164</v>
      </c>
      <c r="AM33" s="13">
        <f t="shared" si="20"/>
        <v>11093</v>
      </c>
    </row>
    <row r="34" spans="1:39" s="16" customFormat="1" ht="12" customHeight="1" x14ac:dyDescent="0.2">
      <c r="A34" s="4">
        <v>2</v>
      </c>
      <c r="B34" s="13">
        <f t="shared" ref="B34" si="21">ROUNDUP(B13*0.85,)</f>
        <v>12240</v>
      </c>
      <c r="C34" s="13">
        <f t="shared" ref="C34:AH34" si="22">ROUNDUP(C13*0.85,)</f>
        <v>14076</v>
      </c>
      <c r="D34" s="13">
        <f t="shared" si="22"/>
        <v>14076</v>
      </c>
      <c r="E34" s="13">
        <f t="shared" si="22"/>
        <v>12623</v>
      </c>
      <c r="F34" s="13">
        <f t="shared" si="22"/>
        <v>13005</v>
      </c>
      <c r="G34" s="13">
        <f t="shared" si="22"/>
        <v>12240</v>
      </c>
      <c r="H34" s="13">
        <f t="shared" si="22"/>
        <v>12623</v>
      </c>
      <c r="I34" s="13">
        <f t="shared" si="22"/>
        <v>14459</v>
      </c>
      <c r="J34" s="13">
        <f t="shared" si="22"/>
        <v>14459</v>
      </c>
      <c r="K34" s="13">
        <f t="shared" si="22"/>
        <v>14459</v>
      </c>
      <c r="L34" s="13">
        <f t="shared" si="22"/>
        <v>12776</v>
      </c>
      <c r="M34" s="13">
        <f t="shared" si="22"/>
        <v>13694</v>
      </c>
      <c r="N34" s="13">
        <f t="shared" si="22"/>
        <v>13311</v>
      </c>
      <c r="O34" s="13">
        <f t="shared" si="22"/>
        <v>13005</v>
      </c>
      <c r="P34" s="13">
        <f t="shared" si="22"/>
        <v>15606</v>
      </c>
      <c r="Q34" s="13">
        <f t="shared" si="22"/>
        <v>16065</v>
      </c>
      <c r="R34" s="13">
        <f t="shared" si="22"/>
        <v>17060</v>
      </c>
      <c r="S34" s="13">
        <f t="shared" si="22"/>
        <v>14459</v>
      </c>
      <c r="T34" s="13">
        <f t="shared" si="22"/>
        <v>15224</v>
      </c>
      <c r="U34" s="13">
        <f t="shared" si="22"/>
        <v>15606</v>
      </c>
      <c r="V34" s="13">
        <f t="shared" si="22"/>
        <v>15224</v>
      </c>
      <c r="W34" s="13">
        <f t="shared" si="22"/>
        <v>16065</v>
      </c>
      <c r="X34" s="13">
        <f t="shared" si="22"/>
        <v>16065</v>
      </c>
      <c r="Y34" s="13">
        <f t="shared" si="22"/>
        <v>15224</v>
      </c>
      <c r="Z34" s="13">
        <f t="shared" si="22"/>
        <v>15606</v>
      </c>
      <c r="AA34" s="13">
        <f t="shared" si="22"/>
        <v>15606</v>
      </c>
      <c r="AB34" s="13">
        <f t="shared" si="22"/>
        <v>16065</v>
      </c>
      <c r="AC34" s="13">
        <f t="shared" si="22"/>
        <v>16065</v>
      </c>
      <c r="AD34" s="13">
        <f t="shared" si="22"/>
        <v>16371</v>
      </c>
      <c r="AE34" s="13">
        <f t="shared" si="22"/>
        <v>16065</v>
      </c>
      <c r="AF34" s="13">
        <f t="shared" si="22"/>
        <v>14459</v>
      </c>
      <c r="AG34" s="13">
        <f t="shared" si="22"/>
        <v>15606</v>
      </c>
      <c r="AH34" s="13">
        <f t="shared" si="22"/>
        <v>14076</v>
      </c>
      <c r="AI34" s="13">
        <f t="shared" ref="AI34:AM34" si="23">ROUNDUP(AI13*0.85,)</f>
        <v>12623</v>
      </c>
      <c r="AJ34" s="13">
        <f t="shared" si="23"/>
        <v>13311</v>
      </c>
      <c r="AK34" s="13">
        <f t="shared" si="23"/>
        <v>13541</v>
      </c>
      <c r="AL34" s="13">
        <f t="shared" si="23"/>
        <v>13311</v>
      </c>
      <c r="AM34" s="13">
        <f t="shared" si="23"/>
        <v>12240</v>
      </c>
    </row>
    <row r="35" spans="1:39"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s="16" customFormat="1" ht="12" customHeight="1" x14ac:dyDescent="0.2">
      <c r="A36" s="4">
        <v>1</v>
      </c>
      <c r="B36" s="13">
        <f t="shared" ref="B36" si="24">ROUNDUP(B15*0.85,)</f>
        <v>12623</v>
      </c>
      <c r="C36" s="13">
        <f t="shared" ref="C36:AH36" si="25">ROUNDUP(C15*0.85,)</f>
        <v>14459</v>
      </c>
      <c r="D36" s="13">
        <f t="shared" si="25"/>
        <v>14459</v>
      </c>
      <c r="E36" s="13">
        <f t="shared" si="25"/>
        <v>13005</v>
      </c>
      <c r="F36" s="13">
        <f t="shared" si="25"/>
        <v>13388</v>
      </c>
      <c r="G36" s="13">
        <f t="shared" si="25"/>
        <v>12623</v>
      </c>
      <c r="H36" s="13">
        <f t="shared" si="25"/>
        <v>13005</v>
      </c>
      <c r="I36" s="13">
        <f t="shared" si="25"/>
        <v>14841</v>
      </c>
      <c r="J36" s="13">
        <f t="shared" si="25"/>
        <v>14841</v>
      </c>
      <c r="K36" s="13">
        <f t="shared" si="25"/>
        <v>14841</v>
      </c>
      <c r="L36" s="13">
        <f t="shared" si="25"/>
        <v>13158</v>
      </c>
      <c r="M36" s="13">
        <f t="shared" si="25"/>
        <v>14076</v>
      </c>
      <c r="N36" s="13">
        <f t="shared" si="25"/>
        <v>13694</v>
      </c>
      <c r="O36" s="13">
        <f t="shared" si="25"/>
        <v>13388</v>
      </c>
      <c r="P36" s="13">
        <f t="shared" si="25"/>
        <v>15989</v>
      </c>
      <c r="Q36" s="13">
        <f t="shared" si="25"/>
        <v>16448</v>
      </c>
      <c r="R36" s="13">
        <f t="shared" si="25"/>
        <v>17442</v>
      </c>
      <c r="S36" s="13">
        <f t="shared" si="25"/>
        <v>14841</v>
      </c>
      <c r="T36" s="13">
        <f t="shared" si="25"/>
        <v>15606</v>
      </c>
      <c r="U36" s="13">
        <f t="shared" si="25"/>
        <v>15989</v>
      </c>
      <c r="V36" s="13">
        <f t="shared" si="25"/>
        <v>15606</v>
      </c>
      <c r="W36" s="13">
        <f t="shared" si="25"/>
        <v>16448</v>
      </c>
      <c r="X36" s="13">
        <f t="shared" si="25"/>
        <v>16448</v>
      </c>
      <c r="Y36" s="13">
        <f t="shared" si="25"/>
        <v>15606</v>
      </c>
      <c r="Z36" s="13">
        <f t="shared" si="25"/>
        <v>15989</v>
      </c>
      <c r="AA36" s="13">
        <f t="shared" si="25"/>
        <v>15989</v>
      </c>
      <c r="AB36" s="13">
        <f t="shared" si="25"/>
        <v>16448</v>
      </c>
      <c r="AC36" s="13">
        <f t="shared" si="25"/>
        <v>16448</v>
      </c>
      <c r="AD36" s="13">
        <f t="shared" si="25"/>
        <v>16754</v>
      </c>
      <c r="AE36" s="13">
        <f t="shared" si="25"/>
        <v>16448</v>
      </c>
      <c r="AF36" s="13">
        <f t="shared" si="25"/>
        <v>14841</v>
      </c>
      <c r="AG36" s="13">
        <f t="shared" si="25"/>
        <v>15989</v>
      </c>
      <c r="AH36" s="13">
        <f t="shared" si="25"/>
        <v>14459</v>
      </c>
      <c r="AI36" s="13">
        <f t="shared" ref="AI36:AM36" si="26">ROUNDUP(AI15*0.85,)</f>
        <v>13005</v>
      </c>
      <c r="AJ36" s="13">
        <f t="shared" si="26"/>
        <v>13694</v>
      </c>
      <c r="AK36" s="13">
        <f t="shared" si="26"/>
        <v>13923</v>
      </c>
      <c r="AL36" s="13">
        <f t="shared" si="26"/>
        <v>13694</v>
      </c>
      <c r="AM36" s="13">
        <f t="shared" si="26"/>
        <v>12623</v>
      </c>
    </row>
    <row r="37" spans="1:39" s="16" customFormat="1" ht="12" customHeight="1" x14ac:dyDescent="0.2">
      <c r="A37" s="278">
        <v>2</v>
      </c>
      <c r="B37" s="13">
        <f t="shared" ref="B37" si="27">ROUNDUP(B16*0.85,)</f>
        <v>13770</v>
      </c>
      <c r="C37" s="13">
        <f t="shared" ref="C37:AH37" si="28">ROUNDUP(C16*0.85,)</f>
        <v>15606</v>
      </c>
      <c r="D37" s="13">
        <f t="shared" si="28"/>
        <v>15606</v>
      </c>
      <c r="E37" s="13">
        <f t="shared" si="28"/>
        <v>14153</v>
      </c>
      <c r="F37" s="13">
        <f t="shared" si="28"/>
        <v>14535</v>
      </c>
      <c r="G37" s="13">
        <f t="shared" si="28"/>
        <v>13770</v>
      </c>
      <c r="H37" s="13">
        <f t="shared" si="28"/>
        <v>14153</v>
      </c>
      <c r="I37" s="13">
        <f t="shared" si="28"/>
        <v>15989</v>
      </c>
      <c r="J37" s="13">
        <f t="shared" si="28"/>
        <v>15989</v>
      </c>
      <c r="K37" s="13">
        <f t="shared" si="28"/>
        <v>15989</v>
      </c>
      <c r="L37" s="13">
        <f t="shared" si="28"/>
        <v>14306</v>
      </c>
      <c r="M37" s="13">
        <f t="shared" si="28"/>
        <v>15224</v>
      </c>
      <c r="N37" s="13">
        <f t="shared" si="28"/>
        <v>14841</v>
      </c>
      <c r="O37" s="13">
        <f t="shared" si="28"/>
        <v>14535</v>
      </c>
      <c r="P37" s="13">
        <f t="shared" si="28"/>
        <v>17136</v>
      </c>
      <c r="Q37" s="13">
        <f t="shared" si="28"/>
        <v>17595</v>
      </c>
      <c r="R37" s="13">
        <f t="shared" si="28"/>
        <v>18590</v>
      </c>
      <c r="S37" s="13">
        <f t="shared" si="28"/>
        <v>15989</v>
      </c>
      <c r="T37" s="13">
        <f t="shared" si="28"/>
        <v>16754</v>
      </c>
      <c r="U37" s="13">
        <f t="shared" si="28"/>
        <v>17136</v>
      </c>
      <c r="V37" s="13">
        <f t="shared" si="28"/>
        <v>16754</v>
      </c>
      <c r="W37" s="13">
        <f t="shared" si="28"/>
        <v>17595</v>
      </c>
      <c r="X37" s="13">
        <f t="shared" si="28"/>
        <v>17595</v>
      </c>
      <c r="Y37" s="13">
        <f t="shared" si="28"/>
        <v>16754</v>
      </c>
      <c r="Z37" s="13">
        <f t="shared" si="28"/>
        <v>17136</v>
      </c>
      <c r="AA37" s="13">
        <f t="shared" si="28"/>
        <v>17136</v>
      </c>
      <c r="AB37" s="13">
        <f t="shared" si="28"/>
        <v>17595</v>
      </c>
      <c r="AC37" s="13">
        <f t="shared" si="28"/>
        <v>17595</v>
      </c>
      <c r="AD37" s="13">
        <f t="shared" si="28"/>
        <v>17901</v>
      </c>
      <c r="AE37" s="13">
        <f t="shared" si="28"/>
        <v>17595</v>
      </c>
      <c r="AF37" s="13">
        <f t="shared" si="28"/>
        <v>15989</v>
      </c>
      <c r="AG37" s="13">
        <f t="shared" si="28"/>
        <v>17136</v>
      </c>
      <c r="AH37" s="13">
        <f t="shared" si="28"/>
        <v>15606</v>
      </c>
      <c r="AI37" s="13">
        <f t="shared" ref="AI37:AM37" si="29">ROUNDUP(AI16*0.85,)</f>
        <v>14153</v>
      </c>
      <c r="AJ37" s="13">
        <f t="shared" si="29"/>
        <v>14841</v>
      </c>
      <c r="AK37" s="13">
        <f t="shared" si="29"/>
        <v>15071</v>
      </c>
      <c r="AL37" s="13">
        <f t="shared" si="29"/>
        <v>14841</v>
      </c>
      <c r="AM37" s="13">
        <f t="shared" si="29"/>
        <v>13770</v>
      </c>
    </row>
    <row r="38" spans="1:39"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s="16" customFormat="1" ht="12" customHeight="1" x14ac:dyDescent="0.2">
      <c r="A39" s="4">
        <v>1</v>
      </c>
      <c r="B39" s="13">
        <f t="shared" ref="B39" si="30">ROUNDUP(B18*0.85,)</f>
        <v>19125</v>
      </c>
      <c r="C39" s="13">
        <f t="shared" ref="C39:AH39" si="31">ROUNDUP(C18*0.85,)</f>
        <v>20961</v>
      </c>
      <c r="D39" s="13">
        <f t="shared" si="31"/>
        <v>20961</v>
      </c>
      <c r="E39" s="13">
        <f t="shared" si="31"/>
        <v>19508</v>
      </c>
      <c r="F39" s="13">
        <f t="shared" si="31"/>
        <v>19890</v>
      </c>
      <c r="G39" s="13">
        <f t="shared" si="31"/>
        <v>19125</v>
      </c>
      <c r="H39" s="13">
        <f t="shared" si="31"/>
        <v>19508</v>
      </c>
      <c r="I39" s="13">
        <f t="shared" si="31"/>
        <v>21344</v>
      </c>
      <c r="J39" s="13">
        <f t="shared" si="31"/>
        <v>21344</v>
      </c>
      <c r="K39" s="13">
        <f t="shared" si="31"/>
        <v>21344</v>
      </c>
      <c r="L39" s="13">
        <f t="shared" si="31"/>
        <v>19661</v>
      </c>
      <c r="M39" s="13">
        <f t="shared" si="31"/>
        <v>20579</v>
      </c>
      <c r="N39" s="13">
        <f t="shared" si="31"/>
        <v>20196</v>
      </c>
      <c r="O39" s="13">
        <f t="shared" si="31"/>
        <v>19890</v>
      </c>
      <c r="P39" s="13">
        <f t="shared" si="31"/>
        <v>22491</v>
      </c>
      <c r="Q39" s="13">
        <f t="shared" si="31"/>
        <v>22950</v>
      </c>
      <c r="R39" s="13">
        <f t="shared" si="31"/>
        <v>23945</v>
      </c>
      <c r="S39" s="13">
        <f t="shared" si="31"/>
        <v>21344</v>
      </c>
      <c r="T39" s="13">
        <f t="shared" si="31"/>
        <v>22109</v>
      </c>
      <c r="U39" s="13">
        <f t="shared" si="31"/>
        <v>22491</v>
      </c>
      <c r="V39" s="13">
        <f t="shared" si="31"/>
        <v>22109</v>
      </c>
      <c r="W39" s="13">
        <f t="shared" si="31"/>
        <v>22950</v>
      </c>
      <c r="X39" s="13">
        <f t="shared" si="31"/>
        <v>22950</v>
      </c>
      <c r="Y39" s="13">
        <f t="shared" si="31"/>
        <v>22109</v>
      </c>
      <c r="Z39" s="13">
        <f t="shared" si="31"/>
        <v>22491</v>
      </c>
      <c r="AA39" s="13">
        <f t="shared" si="31"/>
        <v>22491</v>
      </c>
      <c r="AB39" s="13">
        <f t="shared" si="31"/>
        <v>22950</v>
      </c>
      <c r="AC39" s="13">
        <f t="shared" si="31"/>
        <v>22950</v>
      </c>
      <c r="AD39" s="13">
        <f t="shared" si="31"/>
        <v>23256</v>
      </c>
      <c r="AE39" s="13">
        <f t="shared" si="31"/>
        <v>22950</v>
      </c>
      <c r="AF39" s="13">
        <f t="shared" si="31"/>
        <v>21344</v>
      </c>
      <c r="AG39" s="13">
        <f t="shared" si="31"/>
        <v>22491</v>
      </c>
      <c r="AH39" s="13">
        <f t="shared" si="31"/>
        <v>20961</v>
      </c>
      <c r="AI39" s="13">
        <f t="shared" ref="AI39:AM39" si="32">ROUNDUP(AI18*0.85,)</f>
        <v>17978</v>
      </c>
      <c r="AJ39" s="13">
        <f t="shared" si="32"/>
        <v>18666</v>
      </c>
      <c r="AK39" s="13">
        <f t="shared" si="32"/>
        <v>18896</v>
      </c>
      <c r="AL39" s="13">
        <f t="shared" si="32"/>
        <v>18666</v>
      </c>
      <c r="AM39" s="13">
        <f t="shared" si="32"/>
        <v>17595</v>
      </c>
    </row>
    <row r="40" spans="1:39" s="16" customFormat="1" ht="12" customHeight="1" x14ac:dyDescent="0.2">
      <c r="A40" s="278">
        <v>2</v>
      </c>
      <c r="B40" s="13">
        <f t="shared" ref="B40" si="33">ROUNDUP(B19*0.85,)</f>
        <v>19125</v>
      </c>
      <c r="C40" s="13">
        <f t="shared" ref="C40:AH40" si="34">ROUNDUP(C19*0.85,)</f>
        <v>20961</v>
      </c>
      <c r="D40" s="13">
        <f t="shared" si="34"/>
        <v>20961</v>
      </c>
      <c r="E40" s="13">
        <f t="shared" si="34"/>
        <v>19508</v>
      </c>
      <c r="F40" s="13">
        <f t="shared" si="34"/>
        <v>19890</v>
      </c>
      <c r="G40" s="13">
        <f t="shared" si="34"/>
        <v>19125</v>
      </c>
      <c r="H40" s="13">
        <f t="shared" si="34"/>
        <v>19508</v>
      </c>
      <c r="I40" s="13">
        <f t="shared" si="34"/>
        <v>21344</v>
      </c>
      <c r="J40" s="13">
        <f t="shared" si="34"/>
        <v>21344</v>
      </c>
      <c r="K40" s="13">
        <f t="shared" si="34"/>
        <v>21344</v>
      </c>
      <c r="L40" s="13">
        <f t="shared" si="34"/>
        <v>19661</v>
      </c>
      <c r="M40" s="13">
        <f t="shared" si="34"/>
        <v>20579</v>
      </c>
      <c r="N40" s="13">
        <f t="shared" si="34"/>
        <v>20196</v>
      </c>
      <c r="O40" s="13">
        <f t="shared" si="34"/>
        <v>19890</v>
      </c>
      <c r="P40" s="13">
        <f t="shared" si="34"/>
        <v>22491</v>
      </c>
      <c r="Q40" s="13">
        <f t="shared" si="34"/>
        <v>22950</v>
      </c>
      <c r="R40" s="13">
        <f t="shared" si="34"/>
        <v>23945</v>
      </c>
      <c r="S40" s="13">
        <f t="shared" si="34"/>
        <v>21344</v>
      </c>
      <c r="T40" s="13">
        <f t="shared" si="34"/>
        <v>22109</v>
      </c>
      <c r="U40" s="13">
        <f t="shared" si="34"/>
        <v>22491</v>
      </c>
      <c r="V40" s="13">
        <f t="shared" si="34"/>
        <v>22109</v>
      </c>
      <c r="W40" s="13">
        <f t="shared" si="34"/>
        <v>22950</v>
      </c>
      <c r="X40" s="13">
        <f t="shared" si="34"/>
        <v>22950</v>
      </c>
      <c r="Y40" s="13">
        <f t="shared" si="34"/>
        <v>22109</v>
      </c>
      <c r="Z40" s="13">
        <f t="shared" si="34"/>
        <v>22491</v>
      </c>
      <c r="AA40" s="13">
        <f t="shared" si="34"/>
        <v>22491</v>
      </c>
      <c r="AB40" s="13">
        <f t="shared" si="34"/>
        <v>22950</v>
      </c>
      <c r="AC40" s="13">
        <f t="shared" si="34"/>
        <v>22950</v>
      </c>
      <c r="AD40" s="13">
        <f t="shared" si="34"/>
        <v>23256</v>
      </c>
      <c r="AE40" s="13">
        <f t="shared" si="34"/>
        <v>22950</v>
      </c>
      <c r="AF40" s="13">
        <f t="shared" si="34"/>
        <v>21344</v>
      </c>
      <c r="AG40" s="13">
        <f t="shared" si="34"/>
        <v>22491</v>
      </c>
      <c r="AH40" s="13">
        <f t="shared" si="34"/>
        <v>20961</v>
      </c>
      <c r="AI40" s="13">
        <f t="shared" ref="AI40:AM40" si="35">ROUNDUP(AI19*0.85,)</f>
        <v>17978</v>
      </c>
      <c r="AJ40" s="13">
        <f t="shared" si="35"/>
        <v>18666</v>
      </c>
      <c r="AK40" s="13">
        <f t="shared" si="35"/>
        <v>18896</v>
      </c>
      <c r="AL40" s="13">
        <f t="shared" si="35"/>
        <v>18666</v>
      </c>
      <c r="AM40" s="13">
        <f t="shared" si="35"/>
        <v>17595</v>
      </c>
    </row>
    <row r="41" spans="1:39" s="16" customFormat="1" ht="12" customHeight="1" x14ac:dyDescent="0.2">
      <c r="A41" s="278">
        <v>3</v>
      </c>
      <c r="B41" s="13">
        <f t="shared" ref="B41" si="36">ROUNDUP(B20*0.85,)</f>
        <v>19125</v>
      </c>
      <c r="C41" s="13">
        <f t="shared" ref="C41:AH41" si="37">ROUNDUP(C20*0.85,)</f>
        <v>20961</v>
      </c>
      <c r="D41" s="13">
        <f t="shared" si="37"/>
        <v>20961</v>
      </c>
      <c r="E41" s="13">
        <f t="shared" si="37"/>
        <v>19508</v>
      </c>
      <c r="F41" s="13">
        <f t="shared" si="37"/>
        <v>19890</v>
      </c>
      <c r="G41" s="13">
        <f t="shared" si="37"/>
        <v>19125</v>
      </c>
      <c r="H41" s="13">
        <f t="shared" si="37"/>
        <v>19508</v>
      </c>
      <c r="I41" s="13">
        <f t="shared" si="37"/>
        <v>21344</v>
      </c>
      <c r="J41" s="13">
        <f t="shared" si="37"/>
        <v>21344</v>
      </c>
      <c r="K41" s="13">
        <f t="shared" si="37"/>
        <v>21344</v>
      </c>
      <c r="L41" s="13">
        <f t="shared" si="37"/>
        <v>19661</v>
      </c>
      <c r="M41" s="13">
        <f t="shared" si="37"/>
        <v>20579</v>
      </c>
      <c r="N41" s="13">
        <f t="shared" si="37"/>
        <v>20196</v>
      </c>
      <c r="O41" s="13">
        <f t="shared" si="37"/>
        <v>19890</v>
      </c>
      <c r="P41" s="13">
        <f t="shared" si="37"/>
        <v>22491</v>
      </c>
      <c r="Q41" s="13">
        <f t="shared" si="37"/>
        <v>22950</v>
      </c>
      <c r="R41" s="13">
        <f t="shared" si="37"/>
        <v>23945</v>
      </c>
      <c r="S41" s="13">
        <f t="shared" si="37"/>
        <v>21344</v>
      </c>
      <c r="T41" s="13">
        <f t="shared" si="37"/>
        <v>22109</v>
      </c>
      <c r="U41" s="13">
        <f t="shared" si="37"/>
        <v>22491</v>
      </c>
      <c r="V41" s="13">
        <f t="shared" si="37"/>
        <v>22109</v>
      </c>
      <c r="W41" s="13">
        <f t="shared" si="37"/>
        <v>22950</v>
      </c>
      <c r="X41" s="13">
        <f t="shared" si="37"/>
        <v>22950</v>
      </c>
      <c r="Y41" s="13">
        <f t="shared" si="37"/>
        <v>22109</v>
      </c>
      <c r="Z41" s="13">
        <f t="shared" si="37"/>
        <v>22491</v>
      </c>
      <c r="AA41" s="13">
        <f t="shared" si="37"/>
        <v>22491</v>
      </c>
      <c r="AB41" s="13">
        <f t="shared" si="37"/>
        <v>22950</v>
      </c>
      <c r="AC41" s="13">
        <f t="shared" si="37"/>
        <v>22950</v>
      </c>
      <c r="AD41" s="13">
        <f t="shared" si="37"/>
        <v>23256</v>
      </c>
      <c r="AE41" s="13">
        <f t="shared" si="37"/>
        <v>22950</v>
      </c>
      <c r="AF41" s="13">
        <f t="shared" si="37"/>
        <v>21344</v>
      </c>
      <c r="AG41" s="13">
        <f t="shared" si="37"/>
        <v>22491</v>
      </c>
      <c r="AH41" s="13">
        <f t="shared" si="37"/>
        <v>20961</v>
      </c>
      <c r="AI41" s="13">
        <f t="shared" ref="AI41:AM41" si="38">ROUNDUP(AI20*0.85,)</f>
        <v>17978</v>
      </c>
      <c r="AJ41" s="13">
        <f t="shared" si="38"/>
        <v>18666</v>
      </c>
      <c r="AK41" s="13">
        <f t="shared" si="38"/>
        <v>18896</v>
      </c>
      <c r="AL41" s="13">
        <f t="shared" si="38"/>
        <v>18666</v>
      </c>
      <c r="AM41" s="13">
        <f t="shared" si="38"/>
        <v>17595</v>
      </c>
    </row>
    <row r="42" spans="1:39" s="16" customFormat="1" ht="12" customHeight="1" x14ac:dyDescent="0.2">
      <c r="A42" s="278">
        <v>4</v>
      </c>
      <c r="B42" s="13">
        <f t="shared" ref="B42" si="39">ROUNDUP(B21*0.85,)</f>
        <v>19125</v>
      </c>
      <c r="C42" s="13">
        <f t="shared" ref="C42:AH42" si="40">ROUNDUP(C21*0.85,)</f>
        <v>20961</v>
      </c>
      <c r="D42" s="13">
        <f t="shared" si="40"/>
        <v>20961</v>
      </c>
      <c r="E42" s="13">
        <f t="shared" si="40"/>
        <v>19508</v>
      </c>
      <c r="F42" s="13">
        <f t="shared" si="40"/>
        <v>19890</v>
      </c>
      <c r="G42" s="13">
        <f t="shared" si="40"/>
        <v>19125</v>
      </c>
      <c r="H42" s="13">
        <f t="shared" si="40"/>
        <v>19508</v>
      </c>
      <c r="I42" s="13">
        <f t="shared" si="40"/>
        <v>21344</v>
      </c>
      <c r="J42" s="13">
        <f t="shared" si="40"/>
        <v>21344</v>
      </c>
      <c r="K42" s="13">
        <f t="shared" si="40"/>
        <v>21344</v>
      </c>
      <c r="L42" s="13">
        <f t="shared" si="40"/>
        <v>19661</v>
      </c>
      <c r="M42" s="13">
        <f t="shared" si="40"/>
        <v>20579</v>
      </c>
      <c r="N42" s="13">
        <f t="shared" si="40"/>
        <v>20196</v>
      </c>
      <c r="O42" s="13">
        <f t="shared" si="40"/>
        <v>19890</v>
      </c>
      <c r="P42" s="13">
        <f t="shared" si="40"/>
        <v>22491</v>
      </c>
      <c r="Q42" s="13">
        <f t="shared" si="40"/>
        <v>22950</v>
      </c>
      <c r="R42" s="13">
        <f t="shared" si="40"/>
        <v>23945</v>
      </c>
      <c r="S42" s="13">
        <f t="shared" si="40"/>
        <v>21344</v>
      </c>
      <c r="T42" s="13">
        <f t="shared" si="40"/>
        <v>22109</v>
      </c>
      <c r="U42" s="13">
        <f t="shared" si="40"/>
        <v>22491</v>
      </c>
      <c r="V42" s="13">
        <f t="shared" si="40"/>
        <v>22109</v>
      </c>
      <c r="W42" s="13">
        <f t="shared" si="40"/>
        <v>22950</v>
      </c>
      <c r="X42" s="13">
        <f t="shared" si="40"/>
        <v>22950</v>
      </c>
      <c r="Y42" s="13">
        <f t="shared" si="40"/>
        <v>22109</v>
      </c>
      <c r="Z42" s="13">
        <f t="shared" si="40"/>
        <v>22491</v>
      </c>
      <c r="AA42" s="13">
        <f t="shared" si="40"/>
        <v>22491</v>
      </c>
      <c r="AB42" s="13">
        <f t="shared" si="40"/>
        <v>22950</v>
      </c>
      <c r="AC42" s="13">
        <f t="shared" si="40"/>
        <v>22950</v>
      </c>
      <c r="AD42" s="13">
        <f t="shared" si="40"/>
        <v>23256</v>
      </c>
      <c r="AE42" s="13">
        <f t="shared" si="40"/>
        <v>22950</v>
      </c>
      <c r="AF42" s="13">
        <f t="shared" si="40"/>
        <v>21344</v>
      </c>
      <c r="AG42" s="13">
        <f t="shared" si="40"/>
        <v>22491</v>
      </c>
      <c r="AH42" s="13">
        <f t="shared" si="40"/>
        <v>20961</v>
      </c>
      <c r="AI42" s="13">
        <f t="shared" ref="AI42:AM42" si="41">ROUNDUP(AI21*0.85,)</f>
        <v>17978</v>
      </c>
      <c r="AJ42" s="13">
        <f t="shared" si="41"/>
        <v>18666</v>
      </c>
      <c r="AK42" s="13">
        <f t="shared" si="41"/>
        <v>18896</v>
      </c>
      <c r="AL42" s="13">
        <f t="shared" si="41"/>
        <v>18666</v>
      </c>
      <c r="AM42" s="13">
        <f t="shared" si="41"/>
        <v>17595</v>
      </c>
    </row>
    <row r="43" spans="1:39" s="16" customFormat="1" ht="12" customHeight="1" x14ac:dyDescent="0.2">
      <c r="A43" s="43"/>
    </row>
    <row r="44" spans="1:39" s="16" customFormat="1" ht="12" customHeight="1" x14ac:dyDescent="0.2">
      <c r="A44" s="43"/>
    </row>
    <row r="45" spans="1:39" s="14" customFormat="1" ht="12.75" customHeight="1" x14ac:dyDescent="0.2">
      <c r="A45" s="96" t="s">
        <v>64</v>
      </c>
    </row>
    <row r="46" spans="1:39" s="14" customFormat="1" ht="12.75" customHeight="1" x14ac:dyDescent="0.2">
      <c r="A46" s="325" t="s">
        <v>329</v>
      </c>
    </row>
    <row r="47" spans="1:39" s="14" customFormat="1" ht="12.75" customHeight="1" x14ac:dyDescent="0.2">
      <c r="A47" s="325"/>
    </row>
    <row r="48" spans="1:39"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440</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zoomScaleNormal="100" workbookViewId="0">
      <selection activeCell="B3" sqref="B3:AM25"/>
    </sheetView>
  </sheetViews>
  <sheetFormatPr defaultColWidth="9.140625" defaultRowHeight="15" x14ac:dyDescent="0.25"/>
  <cols>
    <col min="1" max="1" width="61.5703125" style="2" customWidth="1"/>
    <col min="2" max="8" width="9.85546875" style="1" customWidth="1"/>
    <col min="9" max="9" width="10.42578125" style="1" customWidth="1"/>
    <col min="10" max="11" width="9.85546875" style="1" customWidth="1"/>
    <col min="12" max="12" width="9.85546875" style="1" bestFit="1" customWidth="1"/>
    <col min="13" max="15" width="9.85546875" style="1" customWidth="1"/>
    <col min="16" max="18" width="9.85546875" style="1" hidden="1" customWidth="1"/>
    <col min="19" max="36" width="9.85546875" style="1" bestFit="1" customWidth="1"/>
    <col min="37" max="38" width="9.85546875" style="1" hidden="1" customWidth="1"/>
    <col min="39" max="39" width="9.85546875" style="1" bestFit="1" customWidth="1"/>
    <col min="40" max="16384" width="9.140625" style="1"/>
  </cols>
  <sheetData>
    <row r="1" spans="1:39" s="2" customFormat="1" ht="12.75" x14ac:dyDescent="0.2">
      <c r="A1" s="9" t="s">
        <v>301</v>
      </c>
    </row>
    <row r="2" spans="1:39" s="2" customFormat="1" ht="12.75" x14ac:dyDescent="0.2">
      <c r="A2" s="11" t="s">
        <v>224</v>
      </c>
    </row>
    <row r="3" spans="1:39" s="8" customFormat="1" x14ac:dyDescent="0.25">
      <c r="A3" s="5" t="s">
        <v>59</v>
      </c>
      <c r="B3" s="113">
        <f>'C завтраками| Bed and breakfast'!B4</f>
        <v>45776</v>
      </c>
      <c r="C3" s="113">
        <f>'C завтраками| Bed and breakfast'!C4</f>
        <v>45778</v>
      </c>
      <c r="D3" s="113">
        <f>'C завтраками| Bed and breakfast'!D4</f>
        <v>45780</v>
      </c>
      <c r="E3" s="113">
        <f>'C завтраками| Bed and breakfast'!E4</f>
        <v>45782</v>
      </c>
      <c r="F3" s="113">
        <f>'C завтраками| Bed and breakfast'!F4</f>
        <v>45785</v>
      </c>
      <c r="G3" s="113">
        <f>'C завтраками| Bed and breakfast'!G4</f>
        <v>45788</v>
      </c>
      <c r="H3" s="113">
        <f>'C завтраками| Bed and breakfast'!H4</f>
        <v>45804</v>
      </c>
      <c r="I3" s="113">
        <f>'C завтраками| Bed and breakfast'!I4</f>
        <v>45808</v>
      </c>
      <c r="J3" s="113">
        <f>'C завтраками| Bed and breakfast'!J4</f>
        <v>45810</v>
      </c>
      <c r="K3" s="113">
        <f>'C завтраками| Bed and breakfast'!K4</f>
        <v>45815</v>
      </c>
      <c r="L3" s="113">
        <f>'C завтраками| Bed and breakfast'!L4</f>
        <v>45817</v>
      </c>
      <c r="M3" s="113">
        <f>'C завтраками| Bed and breakfast'!M4</f>
        <v>45820</v>
      </c>
      <c r="N3" s="113">
        <f>'C завтраками| Bed and breakfast'!N4</f>
        <v>45823</v>
      </c>
      <c r="O3" s="113">
        <f>'C завтраками| Bed and breakfast'!O4</f>
        <v>45824</v>
      </c>
      <c r="P3" s="113">
        <f>'C завтраками| Bed and breakfast'!P4</f>
        <v>45837</v>
      </c>
      <c r="Q3" s="113">
        <f>'C завтраками| Bed and breakfast'!Q4</f>
        <v>45839</v>
      </c>
      <c r="R3" s="113">
        <f>'C завтраками| Bed and breakfast'!R4</f>
        <v>45849</v>
      </c>
      <c r="S3" s="113">
        <f>'C завтраками| Bed and breakfast'!S4</f>
        <v>45852</v>
      </c>
      <c r="T3" s="113">
        <f>'C завтраками| Bed and breakfast'!T4</f>
        <v>45855</v>
      </c>
      <c r="U3" s="113">
        <f>'C завтраками| Bed and breakfast'!U4</f>
        <v>45856</v>
      </c>
      <c r="V3" s="113">
        <f>'C завтраками| Bed and breakfast'!V4</f>
        <v>45858</v>
      </c>
      <c r="W3" s="113">
        <f>'C завтраками| Bed and breakfast'!W4</f>
        <v>45863</v>
      </c>
      <c r="X3" s="113">
        <f>'C завтраками| Bed and breakfast'!X4</f>
        <v>45865</v>
      </c>
      <c r="Y3" s="113">
        <f>'C завтраками| Bed and breakfast'!Y4</f>
        <v>45867</v>
      </c>
      <c r="Z3" s="113">
        <f>'C завтраками| Bed and breakfast'!Z4</f>
        <v>45870</v>
      </c>
      <c r="AA3" s="113">
        <f>'C завтраками| Bed and breakfast'!AA4</f>
        <v>45872</v>
      </c>
      <c r="AB3" s="113">
        <f>'C завтраками| Bed and breakfast'!AB4</f>
        <v>45878</v>
      </c>
      <c r="AC3" s="113">
        <f>'C завтраками| Bed and breakfast'!AC4</f>
        <v>45879</v>
      </c>
      <c r="AD3" s="113">
        <f>'C завтраками| Bed and breakfast'!AD4</f>
        <v>45884</v>
      </c>
      <c r="AE3" s="113">
        <f>'C завтраками| Bed and breakfast'!AE4</f>
        <v>45886</v>
      </c>
      <c r="AF3" s="113">
        <f>'C завтраками| Bed and breakfast'!AF4</f>
        <v>45889</v>
      </c>
      <c r="AG3" s="113">
        <f>'C завтраками| Bed and breakfast'!AG4</f>
        <v>45891</v>
      </c>
      <c r="AH3" s="113">
        <f>'C завтраками| Bed and breakfast'!AH4</f>
        <v>45893</v>
      </c>
      <c r="AI3" s="113">
        <f>'C завтраками| Bed and breakfast'!AI4</f>
        <v>45901</v>
      </c>
      <c r="AJ3" s="113">
        <f>'C завтраками| Bed and breakfast'!AJ4</f>
        <v>45905</v>
      </c>
      <c r="AK3" s="113">
        <f>'C завтраками| Bed and breakfast'!AK4</f>
        <v>45909</v>
      </c>
      <c r="AL3" s="113">
        <f>'C завтраками| Bed and breakfast'!AL4</f>
        <v>45922</v>
      </c>
      <c r="AM3" s="113">
        <f>'C завтраками| Bed and breakfast'!AM4</f>
        <v>45928</v>
      </c>
    </row>
    <row r="4" spans="1:39" s="8" customFormat="1" x14ac:dyDescent="0.25">
      <c r="A4" s="5"/>
      <c r="B4" s="113">
        <f>'C завтраками| Bed and breakfast'!B5</f>
        <v>45777</v>
      </c>
      <c r="C4" s="113">
        <f>'C завтраками| Bed and breakfast'!C5</f>
        <v>45779</v>
      </c>
      <c r="D4" s="113">
        <f>'C завтраками| Bed and breakfast'!D5</f>
        <v>45780</v>
      </c>
      <c r="E4" s="113">
        <f>'C завтраками| Bed and breakfast'!E5</f>
        <v>45784</v>
      </c>
      <c r="F4" s="113">
        <f>'C завтраками| Bed and breakfast'!F5</f>
        <v>45787</v>
      </c>
      <c r="G4" s="113">
        <f>'C завтраками| Bed and breakfast'!G5</f>
        <v>45803</v>
      </c>
      <c r="H4" s="113">
        <f>'C завтраками| Bed and breakfast'!H5</f>
        <v>45807</v>
      </c>
      <c r="I4" s="113">
        <f>'C завтраками| Bed and breakfast'!I5</f>
        <v>45809</v>
      </c>
      <c r="J4" s="113">
        <f>'C завтраками| Bed and breakfast'!J5</f>
        <v>45814</v>
      </c>
      <c r="K4" s="113">
        <f>'C завтраками| Bed and breakfast'!K5</f>
        <v>45816</v>
      </c>
      <c r="L4" s="113">
        <f>'C завтраками| Bed and breakfast'!L5</f>
        <v>45819</v>
      </c>
      <c r="M4" s="113">
        <f>'C завтраками| Bed and breakfast'!M5</f>
        <v>45822</v>
      </c>
      <c r="N4" s="113">
        <f>'C завтраками| Bed and breakfast'!N5</f>
        <v>45823</v>
      </c>
      <c r="O4" s="113">
        <f>'C завтраками| Bed and breakfast'!O5</f>
        <v>45836</v>
      </c>
      <c r="P4" s="113">
        <f>'C завтраками| Bed and breakfast'!P5</f>
        <v>45838</v>
      </c>
      <c r="Q4" s="113">
        <f>'C завтраками| Bed and breakfast'!Q5</f>
        <v>45848</v>
      </c>
      <c r="R4" s="113">
        <f>'C завтраками| Bed and breakfast'!R5</f>
        <v>45851</v>
      </c>
      <c r="S4" s="113">
        <f>'C завтраками| Bed and breakfast'!S5</f>
        <v>45854</v>
      </c>
      <c r="T4" s="113">
        <f>'C завтраками| Bed and breakfast'!T5</f>
        <v>45855</v>
      </c>
      <c r="U4" s="113">
        <f>'C завтраками| Bed and breakfast'!U5</f>
        <v>45857</v>
      </c>
      <c r="V4" s="113">
        <f>'C завтраками| Bed and breakfast'!V5</f>
        <v>45862</v>
      </c>
      <c r="W4" s="113">
        <f>'C завтраками| Bed and breakfast'!W5</f>
        <v>45864</v>
      </c>
      <c r="X4" s="113">
        <f>'C завтраками| Bed and breakfast'!X5</f>
        <v>45866</v>
      </c>
      <c r="Y4" s="113">
        <f>'C завтраками| Bed and breakfast'!Y5</f>
        <v>45869</v>
      </c>
      <c r="Z4" s="113">
        <f>'C завтраками| Bed and breakfast'!Z5</f>
        <v>45871</v>
      </c>
      <c r="AA4" s="113">
        <f>'C завтраками| Bed and breakfast'!AA5</f>
        <v>45877</v>
      </c>
      <c r="AB4" s="113">
        <f>'C завтраками| Bed and breakfast'!AB5</f>
        <v>45878</v>
      </c>
      <c r="AC4" s="113">
        <f>'C завтраками| Bed and breakfast'!AC5</f>
        <v>45883</v>
      </c>
      <c r="AD4" s="113">
        <f>'C завтраками| Bed and breakfast'!AD5</f>
        <v>45885</v>
      </c>
      <c r="AE4" s="113">
        <f>'C завтраками| Bed and breakfast'!AE5</f>
        <v>45888</v>
      </c>
      <c r="AF4" s="113">
        <f>'C завтраками| Bed and breakfast'!AF5</f>
        <v>45890</v>
      </c>
      <c r="AG4" s="113">
        <f>'C завтраками| Bed and breakfast'!AG5</f>
        <v>45892</v>
      </c>
      <c r="AH4" s="113">
        <f>'C завтраками| Bed and breakfast'!AH5</f>
        <v>45900</v>
      </c>
      <c r="AI4" s="113">
        <f>'C завтраками| Bed and breakfast'!AI5</f>
        <v>45904</v>
      </c>
      <c r="AJ4" s="113">
        <f>'C завтраками| Bed and breakfast'!AJ5</f>
        <v>45908</v>
      </c>
      <c r="AK4" s="113">
        <f>'C завтраками| Bed and breakfast'!AK5</f>
        <v>45921</v>
      </c>
      <c r="AL4" s="113">
        <f>'C завтраками| Bed and breakfast'!AL5</f>
        <v>45927</v>
      </c>
      <c r="AM4" s="113">
        <f>'C завтраками| Bed and breakfast'!AM5</f>
        <v>45930</v>
      </c>
    </row>
    <row r="5" spans="1:39"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s="16" customFormat="1" ht="12" customHeight="1" x14ac:dyDescent="0.2">
      <c r="A6" s="43">
        <v>1</v>
      </c>
      <c r="B6" s="13">
        <f>'C завтраками| Bed and breakfast'!B7*0.9</f>
        <v>6300</v>
      </c>
      <c r="C6" s="13">
        <f>'C завтраками| Bed and breakfast'!C7*0.9</f>
        <v>8460</v>
      </c>
      <c r="D6" s="13">
        <f>'C завтраками| Bed and breakfast'!D7*0.9</f>
        <v>8460</v>
      </c>
      <c r="E6" s="13">
        <f>'C завтраками| Bed and breakfast'!E7*0.9</f>
        <v>6750</v>
      </c>
      <c r="F6" s="13">
        <f>'C завтраками| Bed and breakfast'!F7*0.9</f>
        <v>7200</v>
      </c>
      <c r="G6" s="13">
        <f>'C завтраками| Bed and breakfast'!G7*0.9</f>
        <v>6300</v>
      </c>
      <c r="H6" s="13">
        <f>'C завтраками| Bed and breakfast'!H7*0.9</f>
        <v>6750</v>
      </c>
      <c r="I6" s="13">
        <f>'C завтраками| Bed and breakfast'!I7*0.9</f>
        <v>8910</v>
      </c>
      <c r="J6" s="13">
        <f>'C завтраками| Bed and breakfast'!J7*0.9</f>
        <v>8910</v>
      </c>
      <c r="K6" s="13">
        <f>'C завтраками| Bed and breakfast'!K7*0.9</f>
        <v>8910</v>
      </c>
      <c r="L6" s="13">
        <f>'C завтраками| Bed and breakfast'!L7*0.9</f>
        <v>6930</v>
      </c>
      <c r="M6" s="13">
        <f>'C завтраками| Bed and breakfast'!M7*0.9</f>
        <v>8010</v>
      </c>
      <c r="N6" s="13">
        <f>'C завтраками| Bed and breakfast'!N7*0.9</f>
        <v>7560</v>
      </c>
      <c r="O6" s="13">
        <f>'C завтраками| Bed and breakfast'!O7*0.9</f>
        <v>7200</v>
      </c>
      <c r="P6" s="13">
        <f>'C завтраками| Bed and breakfast'!P7*0.9</f>
        <v>10260</v>
      </c>
      <c r="Q6" s="13">
        <f>'C завтраками| Bed and breakfast'!Q7*0.9</f>
        <v>10800</v>
      </c>
      <c r="R6" s="13">
        <f>'C завтраками| Bed and breakfast'!R7*0.9</f>
        <v>11970</v>
      </c>
      <c r="S6" s="13">
        <f>'C завтраками| Bed and breakfast'!S7*0.9</f>
        <v>8910</v>
      </c>
      <c r="T6" s="13">
        <f>'C завтраками| Bed and breakfast'!T7*0.9</f>
        <v>9810</v>
      </c>
      <c r="U6" s="13">
        <f>'C завтраками| Bed and breakfast'!U7*0.9</f>
        <v>10260</v>
      </c>
      <c r="V6" s="13">
        <f>'C завтраками| Bed and breakfast'!V7*0.9</f>
        <v>9810</v>
      </c>
      <c r="W6" s="13">
        <f>'C завтраками| Bed and breakfast'!W7*0.9</f>
        <v>10800</v>
      </c>
      <c r="X6" s="13">
        <f>'C завтраками| Bed and breakfast'!X7*0.9</f>
        <v>10800</v>
      </c>
      <c r="Y6" s="13">
        <f>'C завтраками| Bed and breakfast'!Y7*0.9</f>
        <v>9810</v>
      </c>
      <c r="Z6" s="13">
        <f>'C завтраками| Bed and breakfast'!Z7*0.9</f>
        <v>10260</v>
      </c>
      <c r="AA6" s="13">
        <f>'C завтраками| Bed and breakfast'!AA7*0.9</f>
        <v>10260</v>
      </c>
      <c r="AB6" s="13">
        <f>'C завтраками| Bed and breakfast'!AB7*0.9</f>
        <v>10800</v>
      </c>
      <c r="AC6" s="13">
        <f>'C завтраками| Bed and breakfast'!AC7*0.9</f>
        <v>10800</v>
      </c>
      <c r="AD6" s="13">
        <f>'C завтраками| Bed and breakfast'!AD7*0.9</f>
        <v>11160</v>
      </c>
      <c r="AE6" s="13">
        <f>'C завтраками| Bed and breakfast'!AE7*0.9</f>
        <v>10800</v>
      </c>
      <c r="AF6" s="13">
        <f>'C завтраками| Bed and breakfast'!AF7*0.9</f>
        <v>8910</v>
      </c>
      <c r="AG6" s="13">
        <f>'C завтраками| Bed and breakfast'!AG7*0.9</f>
        <v>10260</v>
      </c>
      <c r="AH6" s="13">
        <f>'C завтраками| Bed and breakfast'!AH7*0.9</f>
        <v>8460</v>
      </c>
      <c r="AI6" s="13">
        <f>'C завтраками| Bed and breakfast'!AI7*0.9</f>
        <v>7650</v>
      </c>
      <c r="AJ6" s="13">
        <f>'C завтраками| Bed and breakfast'!AJ7*0.9</f>
        <v>8460</v>
      </c>
      <c r="AK6" s="13">
        <f>'C завтраками| Bed and breakfast'!AK7*0.9</f>
        <v>8730</v>
      </c>
      <c r="AL6" s="13">
        <f>'C завтраками| Bed and breakfast'!AL7*0.9</f>
        <v>8460</v>
      </c>
      <c r="AM6" s="13">
        <f>'C завтраками| Bed and breakfast'!AM7*0.9</f>
        <v>7200</v>
      </c>
    </row>
    <row r="7" spans="1:39" s="16" customFormat="1" ht="12" customHeight="1" x14ac:dyDescent="0.2">
      <c r="A7" s="43">
        <v>2</v>
      </c>
      <c r="B7" s="13">
        <f>'C завтраками| Bed and breakfast'!B8*0.9</f>
        <v>7650</v>
      </c>
      <c r="C7" s="13">
        <f>'C завтраками| Bed and breakfast'!C8*0.9</f>
        <v>9810</v>
      </c>
      <c r="D7" s="13">
        <f>'C завтраками| Bed and breakfast'!D8*0.9</f>
        <v>9810</v>
      </c>
      <c r="E7" s="13">
        <f>'C завтраками| Bed and breakfast'!E8*0.9</f>
        <v>8100</v>
      </c>
      <c r="F7" s="13">
        <f>'C завтраками| Bed and breakfast'!F8*0.9</f>
        <v>8550</v>
      </c>
      <c r="G7" s="13">
        <f>'C завтраками| Bed and breakfast'!G8*0.9</f>
        <v>7650</v>
      </c>
      <c r="H7" s="13">
        <f>'C завтраками| Bed and breakfast'!H8*0.9</f>
        <v>8100</v>
      </c>
      <c r="I7" s="13">
        <f>'C завтраками| Bed and breakfast'!I8*0.9</f>
        <v>10260</v>
      </c>
      <c r="J7" s="13">
        <f>'C завтраками| Bed and breakfast'!J8*0.9</f>
        <v>10260</v>
      </c>
      <c r="K7" s="13">
        <f>'C завтраками| Bed and breakfast'!K8*0.9</f>
        <v>10260</v>
      </c>
      <c r="L7" s="13">
        <f>'C завтраками| Bed and breakfast'!L8*0.9</f>
        <v>8280</v>
      </c>
      <c r="M7" s="13">
        <f>'C завтраками| Bed and breakfast'!M8*0.9</f>
        <v>9360</v>
      </c>
      <c r="N7" s="13">
        <f>'C завтраками| Bed and breakfast'!N8*0.9</f>
        <v>8910</v>
      </c>
      <c r="O7" s="13">
        <f>'C завтраками| Bed and breakfast'!O8*0.9</f>
        <v>8550</v>
      </c>
      <c r="P7" s="13">
        <f>'C завтраками| Bed and breakfast'!P8*0.9</f>
        <v>11610</v>
      </c>
      <c r="Q7" s="13">
        <f>'C завтраками| Bed and breakfast'!Q8*0.9</f>
        <v>12150</v>
      </c>
      <c r="R7" s="13">
        <f>'C завтраками| Bed and breakfast'!R8*0.9</f>
        <v>13320</v>
      </c>
      <c r="S7" s="13">
        <f>'C завтраками| Bed and breakfast'!S8*0.9</f>
        <v>10260</v>
      </c>
      <c r="T7" s="13">
        <f>'C завтраками| Bed and breakfast'!T8*0.9</f>
        <v>11160</v>
      </c>
      <c r="U7" s="13">
        <f>'C завтраками| Bed and breakfast'!U8*0.9</f>
        <v>11610</v>
      </c>
      <c r="V7" s="13">
        <f>'C завтраками| Bed and breakfast'!V8*0.9</f>
        <v>11160</v>
      </c>
      <c r="W7" s="13">
        <f>'C завтраками| Bed and breakfast'!W8*0.9</f>
        <v>12150</v>
      </c>
      <c r="X7" s="13">
        <f>'C завтраками| Bed and breakfast'!X8*0.9</f>
        <v>12150</v>
      </c>
      <c r="Y7" s="13">
        <f>'C завтраками| Bed and breakfast'!Y8*0.9</f>
        <v>11160</v>
      </c>
      <c r="Z7" s="13">
        <f>'C завтраками| Bed and breakfast'!Z8*0.9</f>
        <v>11610</v>
      </c>
      <c r="AA7" s="13">
        <f>'C завтраками| Bed and breakfast'!AA8*0.9</f>
        <v>11610</v>
      </c>
      <c r="AB7" s="13">
        <f>'C завтраками| Bed and breakfast'!AB8*0.9</f>
        <v>12150</v>
      </c>
      <c r="AC7" s="13">
        <f>'C завтраками| Bed and breakfast'!AC8*0.9</f>
        <v>12150</v>
      </c>
      <c r="AD7" s="13">
        <f>'C завтраками| Bed and breakfast'!AD8*0.9</f>
        <v>12510</v>
      </c>
      <c r="AE7" s="13">
        <f>'C завтраками| Bed and breakfast'!AE8*0.9</f>
        <v>12150</v>
      </c>
      <c r="AF7" s="13">
        <f>'C завтраками| Bed and breakfast'!AF8*0.9</f>
        <v>10260</v>
      </c>
      <c r="AG7" s="13">
        <f>'C завтраками| Bed and breakfast'!AG8*0.9</f>
        <v>11610</v>
      </c>
      <c r="AH7" s="13">
        <f>'C завтраками| Bed and breakfast'!AH8*0.9</f>
        <v>9810</v>
      </c>
      <c r="AI7" s="13">
        <f>'C завтраками| Bed and breakfast'!AI8*0.9</f>
        <v>9000</v>
      </c>
      <c r="AJ7" s="13">
        <f>'C завтраками| Bed and breakfast'!AJ8*0.9</f>
        <v>9810</v>
      </c>
      <c r="AK7" s="13">
        <f>'C завтраками| Bed and breakfast'!AK8*0.9</f>
        <v>10080</v>
      </c>
      <c r="AL7" s="13">
        <f>'C завтраками| Bed and breakfast'!AL8*0.9</f>
        <v>9810</v>
      </c>
      <c r="AM7" s="13">
        <f>'C завтраками| Bed and breakfast'!AM8*0.9</f>
        <v>8550</v>
      </c>
    </row>
    <row r="8" spans="1:39"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s="16" customFormat="1" ht="12" customHeight="1" x14ac:dyDescent="0.2">
      <c r="A9" s="43">
        <v>1</v>
      </c>
      <c r="B9" s="13">
        <f>'C завтраками| Bed and breakfast'!B10*0.9</f>
        <v>8100</v>
      </c>
      <c r="C9" s="13">
        <f>'C завтраками| Bed and breakfast'!C10*0.9</f>
        <v>10260</v>
      </c>
      <c r="D9" s="13">
        <f>'C завтраками| Bed and breakfast'!D10*0.9</f>
        <v>10260</v>
      </c>
      <c r="E9" s="13">
        <f>'C завтраками| Bed and breakfast'!E10*0.9</f>
        <v>8550</v>
      </c>
      <c r="F9" s="13">
        <f>'C завтраками| Bed and breakfast'!F10*0.9</f>
        <v>9000</v>
      </c>
      <c r="G9" s="13">
        <f>'C завтраками| Bed and breakfast'!G10*0.9</f>
        <v>8100</v>
      </c>
      <c r="H9" s="13">
        <f>'C завтраками| Bed and breakfast'!H10*0.9</f>
        <v>8550</v>
      </c>
      <c r="I9" s="13">
        <f>'C завтраками| Bed and breakfast'!I10*0.9</f>
        <v>10710</v>
      </c>
      <c r="J9" s="13">
        <f>'C завтраками| Bed and breakfast'!J10*0.9</f>
        <v>10710</v>
      </c>
      <c r="K9" s="13">
        <f>'C завтраками| Bed and breakfast'!K10*0.9</f>
        <v>10710</v>
      </c>
      <c r="L9" s="13">
        <f>'C завтраками| Bed and breakfast'!L10*0.9</f>
        <v>8730</v>
      </c>
      <c r="M9" s="13">
        <f>'C завтраками| Bed and breakfast'!M10*0.9</f>
        <v>9810</v>
      </c>
      <c r="N9" s="13">
        <f>'C завтраками| Bed and breakfast'!N10*0.9</f>
        <v>9360</v>
      </c>
      <c r="O9" s="13">
        <f>'C завтраками| Bed and breakfast'!O10*0.9</f>
        <v>9000</v>
      </c>
      <c r="P9" s="13">
        <f>'C завтраками| Bed and breakfast'!P10*0.9</f>
        <v>12060</v>
      </c>
      <c r="Q9" s="13">
        <f>'C завтраками| Bed and breakfast'!Q10*0.9</f>
        <v>12600</v>
      </c>
      <c r="R9" s="13">
        <f>'C завтраками| Bed and breakfast'!R10*0.9</f>
        <v>13770</v>
      </c>
      <c r="S9" s="13">
        <f>'C завтраками| Bed and breakfast'!S10*0.9</f>
        <v>10710</v>
      </c>
      <c r="T9" s="13">
        <f>'C завтраками| Bed and breakfast'!T10*0.9</f>
        <v>11610</v>
      </c>
      <c r="U9" s="13">
        <f>'C завтраками| Bed and breakfast'!U10*0.9</f>
        <v>12060</v>
      </c>
      <c r="V9" s="13">
        <f>'C завтраками| Bed and breakfast'!V10*0.9</f>
        <v>11610</v>
      </c>
      <c r="W9" s="13">
        <f>'C завтраками| Bed and breakfast'!W10*0.9</f>
        <v>12600</v>
      </c>
      <c r="X9" s="13">
        <f>'C завтраками| Bed and breakfast'!X10*0.9</f>
        <v>12600</v>
      </c>
      <c r="Y9" s="13">
        <f>'C завтраками| Bed and breakfast'!Y10*0.9</f>
        <v>11610</v>
      </c>
      <c r="Z9" s="13">
        <f>'C завтраками| Bed and breakfast'!Z10*0.9</f>
        <v>12060</v>
      </c>
      <c r="AA9" s="13">
        <f>'C завтраками| Bed and breakfast'!AA10*0.9</f>
        <v>12060</v>
      </c>
      <c r="AB9" s="13">
        <f>'C завтраками| Bed and breakfast'!AB10*0.9</f>
        <v>12600</v>
      </c>
      <c r="AC9" s="13">
        <f>'C завтраками| Bed and breakfast'!AC10*0.9</f>
        <v>12600</v>
      </c>
      <c r="AD9" s="13">
        <f>'C завтраками| Bed and breakfast'!AD10*0.9</f>
        <v>12960</v>
      </c>
      <c r="AE9" s="13">
        <f>'C завтраками| Bed and breakfast'!AE10*0.9</f>
        <v>12600</v>
      </c>
      <c r="AF9" s="13">
        <f>'C завтраками| Bed and breakfast'!AF10*0.9</f>
        <v>10710</v>
      </c>
      <c r="AG9" s="13">
        <f>'C завтраками| Bed and breakfast'!AG10*0.9</f>
        <v>12060</v>
      </c>
      <c r="AH9" s="13">
        <f>'C завтраками| Bed and breakfast'!AH10*0.9</f>
        <v>10260</v>
      </c>
      <c r="AI9" s="13">
        <f>'C завтраками| Bed and breakfast'!AI10*0.9</f>
        <v>9000</v>
      </c>
      <c r="AJ9" s="13">
        <f>'C завтраками| Bed and breakfast'!AJ10*0.9</f>
        <v>9810</v>
      </c>
      <c r="AK9" s="13">
        <f>'C завтраками| Bed and breakfast'!AK10*0.9</f>
        <v>10080</v>
      </c>
      <c r="AL9" s="13">
        <f>'C завтраками| Bed and breakfast'!AL10*0.9</f>
        <v>9810</v>
      </c>
      <c r="AM9" s="13">
        <f>'C завтраками| Bed and breakfast'!AM10*0.9</f>
        <v>8550</v>
      </c>
    </row>
    <row r="10" spans="1:39" s="16" customFormat="1" ht="12" customHeight="1" x14ac:dyDescent="0.2">
      <c r="A10" s="43">
        <v>2</v>
      </c>
      <c r="B10" s="13">
        <f>'C завтраками| Bed and breakfast'!B11*0.9</f>
        <v>9450</v>
      </c>
      <c r="C10" s="13">
        <f>'C завтраками| Bed and breakfast'!C11*0.9</f>
        <v>11610</v>
      </c>
      <c r="D10" s="13">
        <f>'C завтраками| Bed and breakfast'!D11*0.9</f>
        <v>11610</v>
      </c>
      <c r="E10" s="13">
        <f>'C завтраками| Bed and breakfast'!E11*0.9</f>
        <v>9900</v>
      </c>
      <c r="F10" s="13">
        <f>'C завтраками| Bed and breakfast'!F11*0.9</f>
        <v>10350</v>
      </c>
      <c r="G10" s="13">
        <f>'C завтраками| Bed and breakfast'!G11*0.9</f>
        <v>9450</v>
      </c>
      <c r="H10" s="13">
        <f>'C завтраками| Bed and breakfast'!H11*0.9</f>
        <v>9900</v>
      </c>
      <c r="I10" s="13">
        <f>'C завтраками| Bed and breakfast'!I11*0.9</f>
        <v>12060</v>
      </c>
      <c r="J10" s="13">
        <f>'C завтраками| Bed and breakfast'!J11*0.9</f>
        <v>12060</v>
      </c>
      <c r="K10" s="13">
        <f>'C завтраками| Bed and breakfast'!K11*0.9</f>
        <v>12060</v>
      </c>
      <c r="L10" s="13">
        <f>'C завтраками| Bed and breakfast'!L11*0.9</f>
        <v>10080</v>
      </c>
      <c r="M10" s="13">
        <f>'C завтраками| Bed and breakfast'!M11*0.9</f>
        <v>11160</v>
      </c>
      <c r="N10" s="13">
        <f>'C завтраками| Bed and breakfast'!N11*0.9</f>
        <v>10710</v>
      </c>
      <c r="O10" s="13">
        <f>'C завтраками| Bed and breakfast'!O11*0.9</f>
        <v>10350</v>
      </c>
      <c r="P10" s="13">
        <f>'C завтраками| Bed and breakfast'!P11*0.9</f>
        <v>13410</v>
      </c>
      <c r="Q10" s="13">
        <f>'C завтраками| Bed and breakfast'!Q11*0.9</f>
        <v>13950</v>
      </c>
      <c r="R10" s="13">
        <f>'C завтраками| Bed and breakfast'!R11*0.9</f>
        <v>15120</v>
      </c>
      <c r="S10" s="13">
        <f>'C завтраками| Bed and breakfast'!S11*0.9</f>
        <v>12060</v>
      </c>
      <c r="T10" s="13">
        <f>'C завтраками| Bed and breakfast'!T11*0.9</f>
        <v>12960</v>
      </c>
      <c r="U10" s="13">
        <f>'C завтраками| Bed and breakfast'!U11*0.9</f>
        <v>13410</v>
      </c>
      <c r="V10" s="13">
        <f>'C завтраками| Bed and breakfast'!V11*0.9</f>
        <v>12960</v>
      </c>
      <c r="W10" s="13">
        <f>'C завтраками| Bed and breakfast'!W11*0.9</f>
        <v>13950</v>
      </c>
      <c r="X10" s="13">
        <f>'C завтраками| Bed and breakfast'!X11*0.9</f>
        <v>13950</v>
      </c>
      <c r="Y10" s="13">
        <f>'C завтраками| Bed and breakfast'!Y11*0.9</f>
        <v>12960</v>
      </c>
      <c r="Z10" s="13">
        <f>'C завтраками| Bed and breakfast'!Z11*0.9</f>
        <v>13410</v>
      </c>
      <c r="AA10" s="13">
        <f>'C завтраками| Bed and breakfast'!AA11*0.9</f>
        <v>13410</v>
      </c>
      <c r="AB10" s="13">
        <f>'C завтраками| Bed and breakfast'!AB11*0.9</f>
        <v>13950</v>
      </c>
      <c r="AC10" s="13">
        <f>'C завтраками| Bed and breakfast'!AC11*0.9</f>
        <v>13950</v>
      </c>
      <c r="AD10" s="13">
        <f>'C завтраками| Bed and breakfast'!AD11*0.9</f>
        <v>14310</v>
      </c>
      <c r="AE10" s="13">
        <f>'C завтраками| Bed and breakfast'!AE11*0.9</f>
        <v>13950</v>
      </c>
      <c r="AF10" s="13">
        <f>'C завтраками| Bed and breakfast'!AF11*0.9</f>
        <v>12060</v>
      </c>
      <c r="AG10" s="13">
        <f>'C завтраками| Bed and breakfast'!AG11*0.9</f>
        <v>13410</v>
      </c>
      <c r="AH10" s="13">
        <f>'C завтраками| Bed and breakfast'!AH11*0.9</f>
        <v>11610</v>
      </c>
      <c r="AI10" s="13">
        <f>'C завтраками| Bed and breakfast'!AI11*0.9</f>
        <v>10350</v>
      </c>
      <c r="AJ10" s="13">
        <f>'C завтраками| Bed and breakfast'!AJ11*0.9</f>
        <v>11160</v>
      </c>
      <c r="AK10" s="13">
        <f>'C завтраками| Bed and breakfast'!AK11*0.9</f>
        <v>11430</v>
      </c>
      <c r="AL10" s="13">
        <f>'C завтраками| Bed and breakfast'!AL11*0.9</f>
        <v>11160</v>
      </c>
      <c r="AM10" s="13">
        <f>'C завтраками| Bed and breakfast'!AM11*0.9</f>
        <v>9900</v>
      </c>
    </row>
    <row r="11" spans="1:39"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s="16" customFormat="1" ht="12" customHeight="1" x14ac:dyDescent="0.2">
      <c r="A12" s="4">
        <v>1</v>
      </c>
      <c r="B12" s="13">
        <f>'C завтраками| Bed and breakfast'!B13*0.9</f>
        <v>13050</v>
      </c>
      <c r="C12" s="13">
        <f>'C завтраками| Bed and breakfast'!C13*0.9</f>
        <v>15210</v>
      </c>
      <c r="D12" s="13">
        <f>'C завтраками| Bed and breakfast'!D13*0.9</f>
        <v>15210</v>
      </c>
      <c r="E12" s="13">
        <f>'C завтраками| Bed and breakfast'!E13*0.9</f>
        <v>13500</v>
      </c>
      <c r="F12" s="13">
        <f>'C завтраками| Bed and breakfast'!F13*0.9</f>
        <v>13950</v>
      </c>
      <c r="G12" s="13">
        <f>'C завтраками| Bed and breakfast'!G13*0.9</f>
        <v>13050</v>
      </c>
      <c r="H12" s="13">
        <f>'C завтраками| Bed and breakfast'!H13*0.9</f>
        <v>13500</v>
      </c>
      <c r="I12" s="13">
        <f>'C завтраками| Bed and breakfast'!I13*0.9</f>
        <v>15660</v>
      </c>
      <c r="J12" s="13">
        <f>'C завтраками| Bed and breakfast'!J13*0.9</f>
        <v>15660</v>
      </c>
      <c r="K12" s="13">
        <f>'C завтраками| Bed and breakfast'!K13*0.9</f>
        <v>15660</v>
      </c>
      <c r="L12" s="13">
        <f>'C завтраками| Bed and breakfast'!L13*0.9</f>
        <v>13680</v>
      </c>
      <c r="M12" s="13">
        <f>'C завтраками| Bed and breakfast'!M13*0.9</f>
        <v>14760</v>
      </c>
      <c r="N12" s="13">
        <f>'C завтраками| Bed and breakfast'!N13*0.9</f>
        <v>14310</v>
      </c>
      <c r="O12" s="13">
        <f>'C завтраками| Bed and breakfast'!O13*0.9</f>
        <v>13950</v>
      </c>
      <c r="P12" s="13">
        <f>'C завтраками| Bed and breakfast'!P13*0.9</f>
        <v>17010</v>
      </c>
      <c r="Q12" s="13">
        <f>'C завтраками| Bed and breakfast'!Q13*0.9</f>
        <v>17550</v>
      </c>
      <c r="R12" s="13">
        <f>'C завтраками| Bed and breakfast'!R13*0.9</f>
        <v>18720</v>
      </c>
      <c r="S12" s="13">
        <f>'C завтраками| Bed and breakfast'!S13*0.9</f>
        <v>15660</v>
      </c>
      <c r="T12" s="13">
        <f>'C завтраками| Bed and breakfast'!T13*0.9</f>
        <v>16560</v>
      </c>
      <c r="U12" s="13">
        <f>'C завтраками| Bed and breakfast'!U13*0.9</f>
        <v>17010</v>
      </c>
      <c r="V12" s="13">
        <f>'C завтраками| Bed and breakfast'!V13*0.9</f>
        <v>16560</v>
      </c>
      <c r="W12" s="13">
        <f>'C завтраками| Bed and breakfast'!W13*0.9</f>
        <v>17550</v>
      </c>
      <c r="X12" s="13">
        <f>'C завтраками| Bed and breakfast'!X13*0.9</f>
        <v>17550</v>
      </c>
      <c r="Y12" s="13">
        <f>'C завтраками| Bed and breakfast'!Y13*0.9</f>
        <v>16560</v>
      </c>
      <c r="Z12" s="13">
        <f>'C завтраками| Bed and breakfast'!Z13*0.9</f>
        <v>17010</v>
      </c>
      <c r="AA12" s="13">
        <f>'C завтраками| Bed and breakfast'!AA13*0.9</f>
        <v>17010</v>
      </c>
      <c r="AB12" s="13">
        <f>'C завтраками| Bed and breakfast'!AB13*0.9</f>
        <v>17550</v>
      </c>
      <c r="AC12" s="13">
        <f>'C завтраками| Bed and breakfast'!AC13*0.9</f>
        <v>17550</v>
      </c>
      <c r="AD12" s="13">
        <f>'C завтраками| Bed and breakfast'!AD13*0.9</f>
        <v>17910</v>
      </c>
      <c r="AE12" s="13">
        <f>'C завтраками| Bed and breakfast'!AE13*0.9</f>
        <v>17550</v>
      </c>
      <c r="AF12" s="13">
        <f>'C завтраками| Bed and breakfast'!AF13*0.9</f>
        <v>15660</v>
      </c>
      <c r="AG12" s="13">
        <f>'C завтраками| Bed and breakfast'!AG13*0.9</f>
        <v>17010</v>
      </c>
      <c r="AH12" s="13">
        <f>'C завтраками| Bed and breakfast'!AH13*0.9</f>
        <v>15210</v>
      </c>
      <c r="AI12" s="13">
        <f>'C завтраками| Bed and breakfast'!AI13*0.9</f>
        <v>13500</v>
      </c>
      <c r="AJ12" s="13">
        <f>'C завтраками| Bed and breakfast'!AJ13*0.9</f>
        <v>14310</v>
      </c>
      <c r="AK12" s="13">
        <f>'C завтраками| Bed and breakfast'!AK13*0.9</f>
        <v>14580</v>
      </c>
      <c r="AL12" s="13">
        <f>'C завтраками| Bed and breakfast'!AL13*0.9</f>
        <v>14310</v>
      </c>
      <c r="AM12" s="13">
        <f>'C завтраками| Bed and breakfast'!AM13*0.9</f>
        <v>13050</v>
      </c>
    </row>
    <row r="13" spans="1:39" s="16" customFormat="1" ht="12" customHeight="1" x14ac:dyDescent="0.2">
      <c r="A13" s="4">
        <v>2</v>
      </c>
      <c r="B13" s="13">
        <f>'C завтраками| Bed and breakfast'!B14*0.9</f>
        <v>14400</v>
      </c>
      <c r="C13" s="13">
        <f>'C завтраками| Bed and breakfast'!C14*0.9</f>
        <v>16560</v>
      </c>
      <c r="D13" s="13">
        <f>'C завтраками| Bed and breakfast'!D14*0.9</f>
        <v>16560</v>
      </c>
      <c r="E13" s="13">
        <f>'C завтраками| Bed and breakfast'!E14*0.9</f>
        <v>14850</v>
      </c>
      <c r="F13" s="13">
        <f>'C завтраками| Bed and breakfast'!F14*0.9</f>
        <v>15300</v>
      </c>
      <c r="G13" s="13">
        <f>'C завтраками| Bed and breakfast'!G14*0.9</f>
        <v>14400</v>
      </c>
      <c r="H13" s="13">
        <f>'C завтраками| Bed and breakfast'!H14*0.9</f>
        <v>14850</v>
      </c>
      <c r="I13" s="13">
        <f>'C завтраками| Bed and breakfast'!I14*0.9</f>
        <v>17010</v>
      </c>
      <c r="J13" s="13">
        <f>'C завтраками| Bed and breakfast'!J14*0.9</f>
        <v>17010</v>
      </c>
      <c r="K13" s="13">
        <f>'C завтраками| Bed and breakfast'!K14*0.9</f>
        <v>17010</v>
      </c>
      <c r="L13" s="13">
        <f>'C завтраками| Bed and breakfast'!L14*0.9</f>
        <v>15030</v>
      </c>
      <c r="M13" s="13">
        <f>'C завтраками| Bed and breakfast'!M14*0.9</f>
        <v>16110</v>
      </c>
      <c r="N13" s="13">
        <f>'C завтраками| Bed and breakfast'!N14*0.9</f>
        <v>15660</v>
      </c>
      <c r="O13" s="13">
        <f>'C завтраками| Bed and breakfast'!O14*0.9</f>
        <v>15300</v>
      </c>
      <c r="P13" s="13">
        <f>'C завтраками| Bed and breakfast'!P14*0.9</f>
        <v>18360</v>
      </c>
      <c r="Q13" s="13">
        <f>'C завтраками| Bed and breakfast'!Q14*0.9</f>
        <v>18900</v>
      </c>
      <c r="R13" s="13">
        <f>'C завтраками| Bed and breakfast'!R14*0.9</f>
        <v>20070</v>
      </c>
      <c r="S13" s="13">
        <f>'C завтраками| Bed and breakfast'!S14*0.9</f>
        <v>17010</v>
      </c>
      <c r="T13" s="13">
        <f>'C завтраками| Bed and breakfast'!T14*0.9</f>
        <v>17910</v>
      </c>
      <c r="U13" s="13">
        <f>'C завтраками| Bed and breakfast'!U14*0.9</f>
        <v>18360</v>
      </c>
      <c r="V13" s="13">
        <f>'C завтраками| Bed and breakfast'!V14*0.9</f>
        <v>17910</v>
      </c>
      <c r="W13" s="13">
        <f>'C завтраками| Bed and breakfast'!W14*0.9</f>
        <v>18900</v>
      </c>
      <c r="X13" s="13">
        <f>'C завтраками| Bed and breakfast'!X14*0.9</f>
        <v>18900</v>
      </c>
      <c r="Y13" s="13">
        <f>'C завтраками| Bed and breakfast'!Y14*0.9</f>
        <v>17910</v>
      </c>
      <c r="Z13" s="13">
        <f>'C завтраками| Bed and breakfast'!Z14*0.9</f>
        <v>18360</v>
      </c>
      <c r="AA13" s="13">
        <f>'C завтраками| Bed and breakfast'!AA14*0.9</f>
        <v>18360</v>
      </c>
      <c r="AB13" s="13">
        <f>'C завтраками| Bed and breakfast'!AB14*0.9</f>
        <v>18900</v>
      </c>
      <c r="AC13" s="13">
        <f>'C завтраками| Bed and breakfast'!AC14*0.9</f>
        <v>18900</v>
      </c>
      <c r="AD13" s="13">
        <f>'C завтраками| Bed and breakfast'!AD14*0.9</f>
        <v>19260</v>
      </c>
      <c r="AE13" s="13">
        <f>'C завтраками| Bed and breakfast'!AE14*0.9</f>
        <v>18900</v>
      </c>
      <c r="AF13" s="13">
        <f>'C завтраками| Bed and breakfast'!AF14*0.9</f>
        <v>17010</v>
      </c>
      <c r="AG13" s="13">
        <f>'C завтраками| Bed and breakfast'!AG14*0.9</f>
        <v>18360</v>
      </c>
      <c r="AH13" s="13">
        <f>'C завтраками| Bed and breakfast'!AH14*0.9</f>
        <v>16560</v>
      </c>
      <c r="AI13" s="13">
        <f>'C завтраками| Bed and breakfast'!AI14*0.9</f>
        <v>14850</v>
      </c>
      <c r="AJ13" s="13">
        <f>'C завтраками| Bed and breakfast'!AJ14*0.9</f>
        <v>15660</v>
      </c>
      <c r="AK13" s="13">
        <f>'C завтраками| Bed and breakfast'!AK14*0.9</f>
        <v>15930</v>
      </c>
      <c r="AL13" s="13">
        <f>'C завтраками| Bed and breakfast'!AL14*0.9</f>
        <v>15660</v>
      </c>
      <c r="AM13" s="13">
        <f>'C завтраками| Bed and breakfast'!AM14*0.9</f>
        <v>14400</v>
      </c>
    </row>
    <row r="14" spans="1:39"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s="16" customFormat="1" ht="12" customHeight="1" x14ac:dyDescent="0.2">
      <c r="A15" s="4">
        <v>1</v>
      </c>
      <c r="B15" s="13">
        <f>'C завтраками| Bed and breakfast'!B16*0.9</f>
        <v>14850</v>
      </c>
      <c r="C15" s="13">
        <f>'C завтраками| Bed and breakfast'!C16*0.9</f>
        <v>17010</v>
      </c>
      <c r="D15" s="13">
        <f>'C завтраками| Bed and breakfast'!D16*0.9</f>
        <v>17010</v>
      </c>
      <c r="E15" s="13">
        <f>'C завтраками| Bed and breakfast'!E16*0.9</f>
        <v>15300</v>
      </c>
      <c r="F15" s="13">
        <f>'C завтраками| Bed and breakfast'!F16*0.9</f>
        <v>15750</v>
      </c>
      <c r="G15" s="13">
        <f>'C завтраками| Bed and breakfast'!G16*0.9</f>
        <v>14850</v>
      </c>
      <c r="H15" s="13">
        <f>'C завтраками| Bed and breakfast'!H16*0.9</f>
        <v>15300</v>
      </c>
      <c r="I15" s="13">
        <f>'C завтраками| Bed and breakfast'!I16*0.9</f>
        <v>17460</v>
      </c>
      <c r="J15" s="13">
        <f>'C завтраками| Bed and breakfast'!J16*0.9</f>
        <v>17460</v>
      </c>
      <c r="K15" s="13">
        <f>'C завтраками| Bed and breakfast'!K16*0.9</f>
        <v>17460</v>
      </c>
      <c r="L15" s="13">
        <f>'C завтраками| Bed and breakfast'!L16*0.9</f>
        <v>15480</v>
      </c>
      <c r="M15" s="13">
        <f>'C завтраками| Bed and breakfast'!M16*0.9</f>
        <v>16560</v>
      </c>
      <c r="N15" s="13">
        <f>'C завтраками| Bed and breakfast'!N16*0.9</f>
        <v>16110</v>
      </c>
      <c r="O15" s="13">
        <f>'C завтраками| Bed and breakfast'!O16*0.9</f>
        <v>15750</v>
      </c>
      <c r="P15" s="13">
        <f>'C завтраками| Bed and breakfast'!P16*0.9</f>
        <v>18810</v>
      </c>
      <c r="Q15" s="13">
        <f>'C завтраками| Bed and breakfast'!Q16*0.9</f>
        <v>19350</v>
      </c>
      <c r="R15" s="13">
        <f>'C завтраками| Bed and breakfast'!R16*0.9</f>
        <v>20520</v>
      </c>
      <c r="S15" s="13">
        <f>'C завтраками| Bed and breakfast'!S16*0.9</f>
        <v>17460</v>
      </c>
      <c r="T15" s="13">
        <f>'C завтраками| Bed and breakfast'!T16*0.9</f>
        <v>18360</v>
      </c>
      <c r="U15" s="13">
        <f>'C завтраками| Bed and breakfast'!U16*0.9</f>
        <v>18810</v>
      </c>
      <c r="V15" s="13">
        <f>'C завтраками| Bed and breakfast'!V16*0.9</f>
        <v>18360</v>
      </c>
      <c r="W15" s="13">
        <f>'C завтраками| Bed and breakfast'!W16*0.9</f>
        <v>19350</v>
      </c>
      <c r="X15" s="13">
        <f>'C завтраками| Bed and breakfast'!X16*0.9</f>
        <v>19350</v>
      </c>
      <c r="Y15" s="13">
        <f>'C завтраками| Bed and breakfast'!Y16*0.9</f>
        <v>18360</v>
      </c>
      <c r="Z15" s="13">
        <f>'C завтраками| Bed and breakfast'!Z16*0.9</f>
        <v>18810</v>
      </c>
      <c r="AA15" s="13">
        <f>'C завтраками| Bed and breakfast'!AA16*0.9</f>
        <v>18810</v>
      </c>
      <c r="AB15" s="13">
        <f>'C завтраками| Bed and breakfast'!AB16*0.9</f>
        <v>19350</v>
      </c>
      <c r="AC15" s="13">
        <f>'C завтраками| Bed and breakfast'!AC16*0.9</f>
        <v>19350</v>
      </c>
      <c r="AD15" s="13">
        <f>'C завтраками| Bed and breakfast'!AD16*0.9</f>
        <v>19710</v>
      </c>
      <c r="AE15" s="13">
        <f>'C завтраками| Bed and breakfast'!AE16*0.9</f>
        <v>19350</v>
      </c>
      <c r="AF15" s="13">
        <f>'C завтраками| Bed and breakfast'!AF16*0.9</f>
        <v>17460</v>
      </c>
      <c r="AG15" s="13">
        <f>'C завтраками| Bed and breakfast'!AG16*0.9</f>
        <v>18810</v>
      </c>
      <c r="AH15" s="13">
        <f>'C завтраками| Bed and breakfast'!AH16*0.9</f>
        <v>17010</v>
      </c>
      <c r="AI15" s="13">
        <f>'C завтраками| Bed and breakfast'!AI16*0.9</f>
        <v>15300</v>
      </c>
      <c r="AJ15" s="13">
        <f>'C завтраками| Bed and breakfast'!AJ16*0.9</f>
        <v>16110</v>
      </c>
      <c r="AK15" s="13">
        <f>'C завтраками| Bed and breakfast'!AK16*0.9</f>
        <v>16380</v>
      </c>
      <c r="AL15" s="13">
        <f>'C завтраками| Bed and breakfast'!AL16*0.9</f>
        <v>16110</v>
      </c>
      <c r="AM15" s="13">
        <f>'C завтраками| Bed and breakfast'!AM16*0.9</f>
        <v>14850</v>
      </c>
    </row>
    <row r="16" spans="1:39" s="16" customFormat="1" ht="12" customHeight="1" x14ac:dyDescent="0.2">
      <c r="A16" s="278">
        <v>2</v>
      </c>
      <c r="B16" s="13">
        <f>'C завтраками| Bed and breakfast'!B17*0.9</f>
        <v>16200</v>
      </c>
      <c r="C16" s="13">
        <f>'C завтраками| Bed and breakfast'!C17*0.9</f>
        <v>18360</v>
      </c>
      <c r="D16" s="13">
        <f>'C завтраками| Bed and breakfast'!D17*0.9</f>
        <v>18360</v>
      </c>
      <c r="E16" s="13">
        <f>'C завтраками| Bed and breakfast'!E17*0.9</f>
        <v>16650</v>
      </c>
      <c r="F16" s="13">
        <f>'C завтраками| Bed and breakfast'!F17*0.9</f>
        <v>17100</v>
      </c>
      <c r="G16" s="13">
        <f>'C завтраками| Bed and breakfast'!G17*0.9</f>
        <v>16200</v>
      </c>
      <c r="H16" s="13">
        <f>'C завтраками| Bed and breakfast'!H17*0.9</f>
        <v>16650</v>
      </c>
      <c r="I16" s="13">
        <f>'C завтраками| Bed and breakfast'!I17*0.9</f>
        <v>18810</v>
      </c>
      <c r="J16" s="13">
        <f>'C завтраками| Bed and breakfast'!J17*0.9</f>
        <v>18810</v>
      </c>
      <c r="K16" s="13">
        <f>'C завтраками| Bed and breakfast'!K17*0.9</f>
        <v>18810</v>
      </c>
      <c r="L16" s="13">
        <f>'C завтраками| Bed and breakfast'!L17*0.9</f>
        <v>16830</v>
      </c>
      <c r="M16" s="13">
        <f>'C завтраками| Bed and breakfast'!M17*0.9</f>
        <v>17910</v>
      </c>
      <c r="N16" s="13">
        <f>'C завтраками| Bed and breakfast'!N17*0.9</f>
        <v>17460</v>
      </c>
      <c r="O16" s="13">
        <f>'C завтраками| Bed and breakfast'!O17*0.9</f>
        <v>17100</v>
      </c>
      <c r="P16" s="13">
        <f>'C завтраками| Bed and breakfast'!P17*0.9</f>
        <v>20160</v>
      </c>
      <c r="Q16" s="13">
        <f>'C завтраками| Bed and breakfast'!Q17*0.9</f>
        <v>20700</v>
      </c>
      <c r="R16" s="13">
        <f>'C завтраками| Bed and breakfast'!R17*0.9</f>
        <v>21870</v>
      </c>
      <c r="S16" s="13">
        <f>'C завтраками| Bed and breakfast'!S17*0.9</f>
        <v>18810</v>
      </c>
      <c r="T16" s="13">
        <f>'C завтраками| Bed and breakfast'!T17*0.9</f>
        <v>19710</v>
      </c>
      <c r="U16" s="13">
        <f>'C завтраками| Bed and breakfast'!U17*0.9</f>
        <v>20160</v>
      </c>
      <c r="V16" s="13">
        <f>'C завтраками| Bed and breakfast'!V17*0.9</f>
        <v>19710</v>
      </c>
      <c r="W16" s="13">
        <f>'C завтраками| Bed and breakfast'!W17*0.9</f>
        <v>20700</v>
      </c>
      <c r="X16" s="13">
        <f>'C завтраками| Bed and breakfast'!X17*0.9</f>
        <v>20700</v>
      </c>
      <c r="Y16" s="13">
        <f>'C завтраками| Bed and breakfast'!Y17*0.9</f>
        <v>19710</v>
      </c>
      <c r="Z16" s="13">
        <f>'C завтраками| Bed and breakfast'!Z17*0.9</f>
        <v>20160</v>
      </c>
      <c r="AA16" s="13">
        <f>'C завтраками| Bed and breakfast'!AA17*0.9</f>
        <v>20160</v>
      </c>
      <c r="AB16" s="13">
        <f>'C завтраками| Bed and breakfast'!AB17*0.9</f>
        <v>20700</v>
      </c>
      <c r="AC16" s="13">
        <f>'C завтраками| Bed and breakfast'!AC17*0.9</f>
        <v>20700</v>
      </c>
      <c r="AD16" s="13">
        <f>'C завтраками| Bed and breakfast'!AD17*0.9</f>
        <v>21060</v>
      </c>
      <c r="AE16" s="13">
        <f>'C завтраками| Bed and breakfast'!AE17*0.9</f>
        <v>20700</v>
      </c>
      <c r="AF16" s="13">
        <f>'C завтраками| Bed and breakfast'!AF17*0.9</f>
        <v>18810</v>
      </c>
      <c r="AG16" s="13">
        <f>'C завтраками| Bed and breakfast'!AG17*0.9</f>
        <v>20160</v>
      </c>
      <c r="AH16" s="13">
        <f>'C завтраками| Bed and breakfast'!AH17*0.9</f>
        <v>18360</v>
      </c>
      <c r="AI16" s="13">
        <f>'C завтраками| Bed and breakfast'!AI17*0.9</f>
        <v>16650</v>
      </c>
      <c r="AJ16" s="13">
        <f>'C завтраками| Bed and breakfast'!AJ17*0.9</f>
        <v>17460</v>
      </c>
      <c r="AK16" s="13">
        <f>'C завтраками| Bed and breakfast'!AK17*0.9</f>
        <v>17730</v>
      </c>
      <c r="AL16" s="13">
        <f>'C завтраками| Bed and breakfast'!AL17*0.9</f>
        <v>17460</v>
      </c>
      <c r="AM16" s="13">
        <f>'C завтраками| Bed and breakfast'!AM17*0.9</f>
        <v>16200</v>
      </c>
    </row>
    <row r="17" spans="1:39"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s="16" customFormat="1" ht="12" customHeight="1" x14ac:dyDescent="0.2">
      <c r="A18" s="4">
        <v>1</v>
      </c>
      <c r="B18" s="13">
        <f>'C завтраками| Bed and breakfast'!B19*0.9</f>
        <v>22500</v>
      </c>
      <c r="C18" s="13">
        <f>'C завтраками| Bed and breakfast'!C19*0.9</f>
        <v>24660</v>
      </c>
      <c r="D18" s="13">
        <f>'C завтраками| Bed and breakfast'!D19*0.9</f>
        <v>24660</v>
      </c>
      <c r="E18" s="13">
        <f>'C завтраками| Bed and breakfast'!E19*0.9</f>
        <v>22950</v>
      </c>
      <c r="F18" s="13">
        <f>'C завтраками| Bed and breakfast'!F19*0.9</f>
        <v>23400</v>
      </c>
      <c r="G18" s="13">
        <f>'C завтраками| Bed and breakfast'!G19*0.9</f>
        <v>22500</v>
      </c>
      <c r="H18" s="13">
        <f>'C завтраками| Bed and breakfast'!H19*0.9</f>
        <v>22950</v>
      </c>
      <c r="I18" s="13">
        <f>'C завтраками| Bed and breakfast'!I19*0.9</f>
        <v>25110</v>
      </c>
      <c r="J18" s="13">
        <f>'C завтраками| Bed and breakfast'!J19*0.9</f>
        <v>25110</v>
      </c>
      <c r="K18" s="13">
        <f>'C завтраками| Bed and breakfast'!K19*0.9</f>
        <v>25110</v>
      </c>
      <c r="L18" s="13">
        <f>'C завтраками| Bed and breakfast'!L19*0.9</f>
        <v>23130</v>
      </c>
      <c r="M18" s="13">
        <f>'C завтраками| Bed and breakfast'!M19*0.9</f>
        <v>24210</v>
      </c>
      <c r="N18" s="13">
        <f>'C завтраками| Bed and breakfast'!N19*0.9</f>
        <v>23760</v>
      </c>
      <c r="O18" s="13">
        <f>'C завтраками| Bed and breakfast'!O19*0.9</f>
        <v>23400</v>
      </c>
      <c r="P18" s="13">
        <f>'C завтраками| Bed and breakfast'!P19*0.9</f>
        <v>26460</v>
      </c>
      <c r="Q18" s="13">
        <f>'C завтраками| Bed and breakfast'!Q19*0.9</f>
        <v>27000</v>
      </c>
      <c r="R18" s="13">
        <f>'C завтраками| Bed and breakfast'!R19*0.9</f>
        <v>28170</v>
      </c>
      <c r="S18" s="13">
        <f>'C завтраками| Bed and breakfast'!S19*0.9</f>
        <v>25110</v>
      </c>
      <c r="T18" s="13">
        <f>'C завтраками| Bed and breakfast'!T19*0.9</f>
        <v>26010</v>
      </c>
      <c r="U18" s="13">
        <f>'C завтраками| Bed and breakfast'!U19*0.9</f>
        <v>26460</v>
      </c>
      <c r="V18" s="13">
        <f>'C завтраками| Bed and breakfast'!V19*0.9</f>
        <v>26010</v>
      </c>
      <c r="W18" s="13">
        <f>'C завтраками| Bed and breakfast'!W19*0.9</f>
        <v>27000</v>
      </c>
      <c r="X18" s="13">
        <f>'C завтраками| Bed and breakfast'!X19*0.9</f>
        <v>27000</v>
      </c>
      <c r="Y18" s="13">
        <f>'C завтраками| Bed and breakfast'!Y19*0.9</f>
        <v>26010</v>
      </c>
      <c r="Z18" s="13">
        <f>'C завтраками| Bed and breakfast'!Z19*0.9</f>
        <v>26460</v>
      </c>
      <c r="AA18" s="13">
        <f>'C завтраками| Bed and breakfast'!AA19*0.9</f>
        <v>26460</v>
      </c>
      <c r="AB18" s="13">
        <f>'C завтраками| Bed and breakfast'!AB19*0.9</f>
        <v>27000</v>
      </c>
      <c r="AC18" s="13">
        <f>'C завтраками| Bed and breakfast'!AC19*0.9</f>
        <v>27000</v>
      </c>
      <c r="AD18" s="13">
        <f>'C завтраками| Bed and breakfast'!AD19*0.9</f>
        <v>27360</v>
      </c>
      <c r="AE18" s="13">
        <f>'C завтраками| Bed and breakfast'!AE19*0.9</f>
        <v>27000</v>
      </c>
      <c r="AF18" s="13">
        <f>'C завтраками| Bed and breakfast'!AF19*0.9</f>
        <v>25110</v>
      </c>
      <c r="AG18" s="13">
        <f>'C завтраками| Bed and breakfast'!AG19*0.9</f>
        <v>26460</v>
      </c>
      <c r="AH18" s="13">
        <f>'C завтраками| Bed and breakfast'!AH19*0.9</f>
        <v>24660</v>
      </c>
      <c r="AI18" s="13">
        <f>'C завтраками| Bed and breakfast'!AI19*0.9</f>
        <v>21150</v>
      </c>
      <c r="AJ18" s="13">
        <f>'C завтраками| Bed and breakfast'!AJ19*0.9</f>
        <v>21960</v>
      </c>
      <c r="AK18" s="13">
        <f>'C завтраками| Bed and breakfast'!AK19*0.9</f>
        <v>22230</v>
      </c>
      <c r="AL18" s="13">
        <f>'C завтраками| Bed and breakfast'!AL19*0.9</f>
        <v>21960</v>
      </c>
      <c r="AM18" s="13">
        <f>'C завтраками| Bed and breakfast'!AM19*0.9</f>
        <v>20700</v>
      </c>
    </row>
    <row r="19" spans="1:39" s="16" customFormat="1" ht="12" customHeight="1" x14ac:dyDescent="0.2">
      <c r="A19" s="278">
        <v>2</v>
      </c>
      <c r="B19" s="13">
        <f>'C завтраками| Bed and breakfast'!B20*0.9</f>
        <v>22500</v>
      </c>
      <c r="C19" s="13">
        <f>'C завтраками| Bed and breakfast'!C20*0.9</f>
        <v>24660</v>
      </c>
      <c r="D19" s="13">
        <f>'C завтраками| Bed and breakfast'!D20*0.9</f>
        <v>24660</v>
      </c>
      <c r="E19" s="13">
        <f>'C завтраками| Bed and breakfast'!E20*0.9</f>
        <v>22950</v>
      </c>
      <c r="F19" s="13">
        <f>'C завтраками| Bed and breakfast'!F20*0.9</f>
        <v>23400</v>
      </c>
      <c r="G19" s="13">
        <f>'C завтраками| Bed and breakfast'!G20*0.9</f>
        <v>22500</v>
      </c>
      <c r="H19" s="13">
        <f>'C завтраками| Bed and breakfast'!H20*0.9</f>
        <v>22950</v>
      </c>
      <c r="I19" s="13">
        <f>'C завтраками| Bed and breakfast'!I20*0.9</f>
        <v>25110</v>
      </c>
      <c r="J19" s="13">
        <f>'C завтраками| Bed and breakfast'!J20*0.9</f>
        <v>25110</v>
      </c>
      <c r="K19" s="13">
        <f>'C завтраками| Bed and breakfast'!K20*0.9</f>
        <v>25110</v>
      </c>
      <c r="L19" s="13">
        <f>'C завтраками| Bed and breakfast'!L20*0.9</f>
        <v>23130</v>
      </c>
      <c r="M19" s="13">
        <f>'C завтраками| Bed and breakfast'!M20*0.9</f>
        <v>24210</v>
      </c>
      <c r="N19" s="13">
        <f>'C завтраками| Bed and breakfast'!N20*0.9</f>
        <v>23760</v>
      </c>
      <c r="O19" s="13">
        <f>'C завтраками| Bed and breakfast'!O20*0.9</f>
        <v>23400</v>
      </c>
      <c r="P19" s="13">
        <f>'C завтраками| Bed and breakfast'!P20*0.9</f>
        <v>26460</v>
      </c>
      <c r="Q19" s="13">
        <f>'C завтраками| Bed and breakfast'!Q20*0.9</f>
        <v>27000</v>
      </c>
      <c r="R19" s="13">
        <f>'C завтраками| Bed and breakfast'!R20*0.9</f>
        <v>28170</v>
      </c>
      <c r="S19" s="13">
        <f>'C завтраками| Bed and breakfast'!S20*0.9</f>
        <v>25110</v>
      </c>
      <c r="T19" s="13">
        <f>'C завтраками| Bed and breakfast'!T20*0.9</f>
        <v>26010</v>
      </c>
      <c r="U19" s="13">
        <f>'C завтраками| Bed and breakfast'!U20*0.9</f>
        <v>26460</v>
      </c>
      <c r="V19" s="13">
        <f>'C завтраками| Bed and breakfast'!V20*0.9</f>
        <v>26010</v>
      </c>
      <c r="W19" s="13">
        <f>'C завтраками| Bed and breakfast'!W20*0.9</f>
        <v>27000</v>
      </c>
      <c r="X19" s="13">
        <f>'C завтраками| Bed and breakfast'!X20*0.9</f>
        <v>27000</v>
      </c>
      <c r="Y19" s="13">
        <f>'C завтраками| Bed and breakfast'!Y20*0.9</f>
        <v>26010</v>
      </c>
      <c r="Z19" s="13">
        <f>'C завтраками| Bed and breakfast'!Z20*0.9</f>
        <v>26460</v>
      </c>
      <c r="AA19" s="13">
        <f>'C завтраками| Bed and breakfast'!AA20*0.9</f>
        <v>26460</v>
      </c>
      <c r="AB19" s="13">
        <f>'C завтраками| Bed and breakfast'!AB20*0.9</f>
        <v>27000</v>
      </c>
      <c r="AC19" s="13">
        <f>'C завтраками| Bed and breakfast'!AC20*0.9</f>
        <v>27000</v>
      </c>
      <c r="AD19" s="13">
        <f>'C завтраками| Bed and breakfast'!AD20*0.9</f>
        <v>27360</v>
      </c>
      <c r="AE19" s="13">
        <f>'C завтраками| Bed and breakfast'!AE20*0.9</f>
        <v>27000</v>
      </c>
      <c r="AF19" s="13">
        <f>'C завтраками| Bed and breakfast'!AF20*0.9</f>
        <v>25110</v>
      </c>
      <c r="AG19" s="13">
        <f>'C завтраками| Bed and breakfast'!AG20*0.9</f>
        <v>26460</v>
      </c>
      <c r="AH19" s="13">
        <f>'C завтраками| Bed and breakfast'!AH20*0.9</f>
        <v>24660</v>
      </c>
      <c r="AI19" s="13">
        <f>'C завтраками| Bed and breakfast'!AI20*0.9</f>
        <v>21150</v>
      </c>
      <c r="AJ19" s="13">
        <f>'C завтраками| Bed and breakfast'!AJ20*0.9</f>
        <v>21960</v>
      </c>
      <c r="AK19" s="13">
        <f>'C завтраками| Bed and breakfast'!AK20*0.9</f>
        <v>22230</v>
      </c>
      <c r="AL19" s="13">
        <f>'C завтраками| Bed and breakfast'!AL20*0.9</f>
        <v>21960</v>
      </c>
      <c r="AM19" s="13">
        <f>'C завтраками| Bed and breakfast'!AM20*0.9</f>
        <v>20700</v>
      </c>
    </row>
    <row r="20" spans="1:39" s="16" customFormat="1" ht="12" customHeight="1" x14ac:dyDescent="0.2">
      <c r="A20" s="278">
        <v>3</v>
      </c>
      <c r="B20" s="13">
        <f>'C завтраками| Bed and breakfast'!B21*0.9</f>
        <v>22500</v>
      </c>
      <c r="C20" s="13">
        <f>'C завтраками| Bed and breakfast'!C21*0.9</f>
        <v>24660</v>
      </c>
      <c r="D20" s="13">
        <f>'C завтраками| Bed and breakfast'!D21*0.9</f>
        <v>24660</v>
      </c>
      <c r="E20" s="13">
        <f>'C завтраками| Bed and breakfast'!E21*0.9</f>
        <v>22950</v>
      </c>
      <c r="F20" s="13">
        <f>'C завтраками| Bed and breakfast'!F21*0.9</f>
        <v>23400</v>
      </c>
      <c r="G20" s="13">
        <f>'C завтраками| Bed and breakfast'!G21*0.9</f>
        <v>22500</v>
      </c>
      <c r="H20" s="13">
        <f>'C завтраками| Bed and breakfast'!H21*0.9</f>
        <v>22950</v>
      </c>
      <c r="I20" s="13">
        <f>'C завтраками| Bed and breakfast'!I21*0.9</f>
        <v>25110</v>
      </c>
      <c r="J20" s="13">
        <f>'C завтраками| Bed and breakfast'!J21*0.9</f>
        <v>25110</v>
      </c>
      <c r="K20" s="13">
        <f>'C завтраками| Bed and breakfast'!K21*0.9</f>
        <v>25110</v>
      </c>
      <c r="L20" s="13">
        <f>'C завтраками| Bed and breakfast'!L21*0.9</f>
        <v>23130</v>
      </c>
      <c r="M20" s="13">
        <f>'C завтраками| Bed and breakfast'!M21*0.9</f>
        <v>24210</v>
      </c>
      <c r="N20" s="13">
        <f>'C завтраками| Bed and breakfast'!N21*0.9</f>
        <v>23760</v>
      </c>
      <c r="O20" s="13">
        <f>'C завтраками| Bed and breakfast'!O21*0.9</f>
        <v>23400</v>
      </c>
      <c r="P20" s="13">
        <f>'C завтраками| Bed and breakfast'!P21*0.9</f>
        <v>26460</v>
      </c>
      <c r="Q20" s="13">
        <f>'C завтраками| Bed and breakfast'!Q21*0.9</f>
        <v>27000</v>
      </c>
      <c r="R20" s="13">
        <f>'C завтраками| Bed and breakfast'!R21*0.9</f>
        <v>28170</v>
      </c>
      <c r="S20" s="13">
        <f>'C завтраками| Bed and breakfast'!S21*0.9</f>
        <v>25110</v>
      </c>
      <c r="T20" s="13">
        <f>'C завтраками| Bed and breakfast'!T21*0.9</f>
        <v>26010</v>
      </c>
      <c r="U20" s="13">
        <f>'C завтраками| Bed and breakfast'!U21*0.9</f>
        <v>26460</v>
      </c>
      <c r="V20" s="13">
        <f>'C завтраками| Bed and breakfast'!V21*0.9</f>
        <v>26010</v>
      </c>
      <c r="W20" s="13">
        <f>'C завтраками| Bed and breakfast'!W21*0.9</f>
        <v>27000</v>
      </c>
      <c r="X20" s="13">
        <f>'C завтраками| Bed and breakfast'!X21*0.9</f>
        <v>27000</v>
      </c>
      <c r="Y20" s="13">
        <f>'C завтраками| Bed and breakfast'!Y21*0.9</f>
        <v>26010</v>
      </c>
      <c r="Z20" s="13">
        <f>'C завтраками| Bed and breakfast'!Z21*0.9</f>
        <v>26460</v>
      </c>
      <c r="AA20" s="13">
        <f>'C завтраками| Bed and breakfast'!AA21*0.9</f>
        <v>26460</v>
      </c>
      <c r="AB20" s="13">
        <f>'C завтраками| Bed and breakfast'!AB21*0.9</f>
        <v>27000</v>
      </c>
      <c r="AC20" s="13">
        <f>'C завтраками| Bed and breakfast'!AC21*0.9</f>
        <v>27000</v>
      </c>
      <c r="AD20" s="13">
        <f>'C завтраками| Bed and breakfast'!AD21*0.9</f>
        <v>27360</v>
      </c>
      <c r="AE20" s="13">
        <f>'C завтраками| Bed and breakfast'!AE21*0.9</f>
        <v>27000</v>
      </c>
      <c r="AF20" s="13">
        <f>'C завтраками| Bed and breakfast'!AF21*0.9</f>
        <v>25110</v>
      </c>
      <c r="AG20" s="13">
        <f>'C завтраками| Bed and breakfast'!AG21*0.9</f>
        <v>26460</v>
      </c>
      <c r="AH20" s="13">
        <f>'C завтраками| Bed and breakfast'!AH21*0.9</f>
        <v>24660</v>
      </c>
      <c r="AI20" s="13">
        <f>'C завтраками| Bed and breakfast'!AI21*0.9</f>
        <v>21150</v>
      </c>
      <c r="AJ20" s="13">
        <f>'C завтраками| Bed and breakfast'!AJ21*0.9</f>
        <v>21960</v>
      </c>
      <c r="AK20" s="13">
        <f>'C завтраками| Bed and breakfast'!AK21*0.9</f>
        <v>22230</v>
      </c>
      <c r="AL20" s="13">
        <f>'C завтраками| Bed and breakfast'!AL21*0.9</f>
        <v>21960</v>
      </c>
      <c r="AM20" s="13">
        <f>'C завтраками| Bed and breakfast'!AM21*0.9</f>
        <v>20700</v>
      </c>
    </row>
    <row r="21" spans="1:39" s="16" customFormat="1" ht="12" customHeight="1" x14ac:dyDescent="0.2">
      <c r="A21" s="278">
        <v>4</v>
      </c>
      <c r="B21" s="13">
        <f>'C завтраками| Bed and breakfast'!B22*0.9</f>
        <v>22500</v>
      </c>
      <c r="C21" s="13">
        <f>'C завтраками| Bed and breakfast'!C22*0.9</f>
        <v>24660</v>
      </c>
      <c r="D21" s="13">
        <f>'C завтраками| Bed and breakfast'!D22*0.9</f>
        <v>24660</v>
      </c>
      <c r="E21" s="13">
        <f>'C завтраками| Bed and breakfast'!E22*0.9</f>
        <v>22950</v>
      </c>
      <c r="F21" s="13">
        <f>'C завтраками| Bed and breakfast'!F22*0.9</f>
        <v>23400</v>
      </c>
      <c r="G21" s="13">
        <f>'C завтраками| Bed and breakfast'!G22*0.9</f>
        <v>22500</v>
      </c>
      <c r="H21" s="13">
        <f>'C завтраками| Bed and breakfast'!H22*0.9</f>
        <v>22950</v>
      </c>
      <c r="I21" s="13">
        <f>'C завтраками| Bed and breakfast'!I22*0.9</f>
        <v>25110</v>
      </c>
      <c r="J21" s="13">
        <f>'C завтраками| Bed and breakfast'!J22*0.9</f>
        <v>25110</v>
      </c>
      <c r="K21" s="13">
        <f>'C завтраками| Bed and breakfast'!K22*0.9</f>
        <v>25110</v>
      </c>
      <c r="L21" s="13">
        <f>'C завтраками| Bed and breakfast'!L22*0.9</f>
        <v>23130</v>
      </c>
      <c r="M21" s="13">
        <f>'C завтраками| Bed and breakfast'!M22*0.9</f>
        <v>24210</v>
      </c>
      <c r="N21" s="13">
        <f>'C завтраками| Bed and breakfast'!N22*0.9</f>
        <v>23760</v>
      </c>
      <c r="O21" s="13">
        <f>'C завтраками| Bed and breakfast'!O22*0.9</f>
        <v>23400</v>
      </c>
      <c r="P21" s="13">
        <f>'C завтраками| Bed and breakfast'!P22*0.9</f>
        <v>26460</v>
      </c>
      <c r="Q21" s="13">
        <f>'C завтраками| Bed and breakfast'!Q22*0.9</f>
        <v>27000</v>
      </c>
      <c r="R21" s="13">
        <f>'C завтраками| Bed and breakfast'!R22*0.9</f>
        <v>28170</v>
      </c>
      <c r="S21" s="13">
        <f>'C завтраками| Bed and breakfast'!S22*0.9</f>
        <v>25110</v>
      </c>
      <c r="T21" s="13">
        <f>'C завтраками| Bed and breakfast'!T22*0.9</f>
        <v>26010</v>
      </c>
      <c r="U21" s="13">
        <f>'C завтраками| Bed and breakfast'!U22*0.9</f>
        <v>26460</v>
      </c>
      <c r="V21" s="13">
        <f>'C завтраками| Bed and breakfast'!V22*0.9</f>
        <v>26010</v>
      </c>
      <c r="W21" s="13">
        <f>'C завтраками| Bed and breakfast'!W22*0.9</f>
        <v>27000</v>
      </c>
      <c r="X21" s="13">
        <f>'C завтраками| Bed and breakfast'!X22*0.9</f>
        <v>27000</v>
      </c>
      <c r="Y21" s="13">
        <f>'C завтраками| Bed and breakfast'!Y22*0.9</f>
        <v>26010</v>
      </c>
      <c r="Z21" s="13">
        <f>'C завтраками| Bed and breakfast'!Z22*0.9</f>
        <v>26460</v>
      </c>
      <c r="AA21" s="13">
        <f>'C завтраками| Bed and breakfast'!AA22*0.9</f>
        <v>26460</v>
      </c>
      <c r="AB21" s="13">
        <f>'C завтраками| Bed and breakfast'!AB22*0.9</f>
        <v>27000</v>
      </c>
      <c r="AC21" s="13">
        <f>'C завтраками| Bed and breakfast'!AC22*0.9</f>
        <v>27000</v>
      </c>
      <c r="AD21" s="13">
        <f>'C завтраками| Bed and breakfast'!AD22*0.9</f>
        <v>27360</v>
      </c>
      <c r="AE21" s="13">
        <f>'C завтраками| Bed and breakfast'!AE22*0.9</f>
        <v>27000</v>
      </c>
      <c r="AF21" s="13">
        <f>'C завтраками| Bed and breakfast'!AF22*0.9</f>
        <v>25110</v>
      </c>
      <c r="AG21" s="13">
        <f>'C завтраками| Bed and breakfast'!AG22*0.9</f>
        <v>26460</v>
      </c>
      <c r="AH21" s="13">
        <f>'C завтраками| Bed and breakfast'!AH22*0.9</f>
        <v>24660</v>
      </c>
      <c r="AI21" s="13">
        <f>'C завтраками| Bed and breakfast'!AI22*0.9</f>
        <v>21150</v>
      </c>
      <c r="AJ21" s="13">
        <f>'C завтраками| Bed and breakfast'!AJ22*0.9</f>
        <v>21960</v>
      </c>
      <c r="AK21" s="13">
        <f>'C завтраками| Bed and breakfast'!AK22*0.9</f>
        <v>22230</v>
      </c>
      <c r="AL21" s="13">
        <f>'C завтраками| Bed and breakfast'!AL22*0.9</f>
        <v>21960</v>
      </c>
      <c r="AM21" s="13">
        <f>'C завтраками| Bed and breakfast'!AM22*0.9</f>
        <v>20700</v>
      </c>
    </row>
    <row r="22" spans="1:39"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row>
    <row r="23" spans="1:39"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1:39" s="16" customFormat="1" ht="12" customHeight="1" x14ac:dyDescent="0.2">
      <c r="A24" s="153" t="s">
        <v>169</v>
      </c>
      <c r="B24" s="113">
        <f t="shared" ref="B24" si="0">B3</f>
        <v>45776</v>
      </c>
      <c r="C24" s="113">
        <f t="shared" ref="C24:AH24" si="1">C3</f>
        <v>45778</v>
      </c>
      <c r="D24" s="113">
        <f t="shared" si="1"/>
        <v>45780</v>
      </c>
      <c r="E24" s="113">
        <f t="shared" si="1"/>
        <v>45782</v>
      </c>
      <c r="F24" s="113">
        <f t="shared" si="1"/>
        <v>45785</v>
      </c>
      <c r="G24" s="113">
        <f t="shared" si="1"/>
        <v>45788</v>
      </c>
      <c r="H24" s="113">
        <f t="shared" si="1"/>
        <v>45804</v>
      </c>
      <c r="I24" s="113">
        <f t="shared" si="1"/>
        <v>45808</v>
      </c>
      <c r="J24" s="113">
        <f t="shared" si="1"/>
        <v>45810</v>
      </c>
      <c r="K24" s="113">
        <f t="shared" si="1"/>
        <v>45815</v>
      </c>
      <c r="L24" s="113">
        <f t="shared" si="1"/>
        <v>45817</v>
      </c>
      <c r="M24" s="113">
        <f t="shared" si="1"/>
        <v>45820</v>
      </c>
      <c r="N24" s="113">
        <f t="shared" si="1"/>
        <v>45823</v>
      </c>
      <c r="O24" s="113">
        <f t="shared" si="1"/>
        <v>45824</v>
      </c>
      <c r="P24" s="113">
        <f t="shared" si="1"/>
        <v>45837</v>
      </c>
      <c r="Q24" s="113">
        <f t="shared" si="1"/>
        <v>45839</v>
      </c>
      <c r="R24" s="113">
        <f t="shared" si="1"/>
        <v>45849</v>
      </c>
      <c r="S24" s="113">
        <f t="shared" si="1"/>
        <v>45852</v>
      </c>
      <c r="T24" s="113">
        <f t="shared" si="1"/>
        <v>45855</v>
      </c>
      <c r="U24" s="113">
        <f t="shared" si="1"/>
        <v>45856</v>
      </c>
      <c r="V24" s="113">
        <f t="shared" si="1"/>
        <v>45858</v>
      </c>
      <c r="W24" s="113">
        <f t="shared" si="1"/>
        <v>45863</v>
      </c>
      <c r="X24" s="113">
        <f t="shared" si="1"/>
        <v>45865</v>
      </c>
      <c r="Y24" s="113">
        <f t="shared" si="1"/>
        <v>45867</v>
      </c>
      <c r="Z24" s="113">
        <f t="shared" si="1"/>
        <v>45870</v>
      </c>
      <c r="AA24" s="113">
        <f t="shared" si="1"/>
        <v>45872</v>
      </c>
      <c r="AB24" s="113">
        <f t="shared" si="1"/>
        <v>45878</v>
      </c>
      <c r="AC24" s="113">
        <f t="shared" si="1"/>
        <v>45879</v>
      </c>
      <c r="AD24" s="113">
        <f t="shared" si="1"/>
        <v>45884</v>
      </c>
      <c r="AE24" s="113">
        <f t="shared" si="1"/>
        <v>45886</v>
      </c>
      <c r="AF24" s="113">
        <f t="shared" si="1"/>
        <v>45889</v>
      </c>
      <c r="AG24" s="113">
        <f t="shared" si="1"/>
        <v>45891</v>
      </c>
      <c r="AH24" s="113">
        <f t="shared" si="1"/>
        <v>45893</v>
      </c>
      <c r="AI24" s="113">
        <f t="shared" ref="AI24:AM24" si="2">AI3</f>
        <v>45901</v>
      </c>
      <c r="AJ24" s="113">
        <f t="shared" si="2"/>
        <v>45905</v>
      </c>
      <c r="AK24" s="113">
        <f t="shared" si="2"/>
        <v>45909</v>
      </c>
      <c r="AL24" s="113">
        <f t="shared" si="2"/>
        <v>45922</v>
      </c>
      <c r="AM24" s="113">
        <f t="shared" si="2"/>
        <v>45928</v>
      </c>
    </row>
    <row r="25" spans="1:39" s="16" customFormat="1" ht="12" customHeight="1" x14ac:dyDescent="0.2">
      <c r="A25" s="178" t="s">
        <v>200</v>
      </c>
      <c r="B25" s="113">
        <f t="shared" ref="B25" si="3">B4</f>
        <v>45777</v>
      </c>
      <c r="C25" s="113">
        <f t="shared" ref="C25:AH25" si="4">C4</f>
        <v>45779</v>
      </c>
      <c r="D25" s="113">
        <f t="shared" si="4"/>
        <v>45780</v>
      </c>
      <c r="E25" s="113">
        <f t="shared" si="4"/>
        <v>45784</v>
      </c>
      <c r="F25" s="113">
        <f t="shared" si="4"/>
        <v>45787</v>
      </c>
      <c r="G25" s="113">
        <f t="shared" si="4"/>
        <v>45803</v>
      </c>
      <c r="H25" s="113">
        <f t="shared" si="4"/>
        <v>45807</v>
      </c>
      <c r="I25" s="113">
        <f t="shared" si="4"/>
        <v>45809</v>
      </c>
      <c r="J25" s="113">
        <f t="shared" si="4"/>
        <v>45814</v>
      </c>
      <c r="K25" s="113">
        <f t="shared" si="4"/>
        <v>45816</v>
      </c>
      <c r="L25" s="113">
        <f t="shared" si="4"/>
        <v>45819</v>
      </c>
      <c r="M25" s="113">
        <f t="shared" si="4"/>
        <v>45822</v>
      </c>
      <c r="N25" s="113">
        <f t="shared" si="4"/>
        <v>45823</v>
      </c>
      <c r="O25" s="113">
        <f t="shared" si="4"/>
        <v>45836</v>
      </c>
      <c r="P25" s="113">
        <f t="shared" si="4"/>
        <v>45838</v>
      </c>
      <c r="Q25" s="113">
        <f t="shared" si="4"/>
        <v>45848</v>
      </c>
      <c r="R25" s="113">
        <f t="shared" si="4"/>
        <v>45851</v>
      </c>
      <c r="S25" s="113">
        <f t="shared" si="4"/>
        <v>45854</v>
      </c>
      <c r="T25" s="113">
        <f t="shared" si="4"/>
        <v>45855</v>
      </c>
      <c r="U25" s="113">
        <f t="shared" si="4"/>
        <v>45857</v>
      </c>
      <c r="V25" s="113">
        <f t="shared" si="4"/>
        <v>45862</v>
      </c>
      <c r="W25" s="113">
        <f t="shared" si="4"/>
        <v>45864</v>
      </c>
      <c r="X25" s="113">
        <f t="shared" si="4"/>
        <v>45866</v>
      </c>
      <c r="Y25" s="113">
        <f t="shared" si="4"/>
        <v>45869</v>
      </c>
      <c r="Z25" s="113">
        <f t="shared" si="4"/>
        <v>45871</v>
      </c>
      <c r="AA25" s="113">
        <f t="shared" si="4"/>
        <v>45877</v>
      </c>
      <c r="AB25" s="113">
        <f t="shared" si="4"/>
        <v>45878</v>
      </c>
      <c r="AC25" s="113">
        <f t="shared" si="4"/>
        <v>45883</v>
      </c>
      <c r="AD25" s="113">
        <f t="shared" si="4"/>
        <v>45885</v>
      </c>
      <c r="AE25" s="113">
        <f t="shared" si="4"/>
        <v>45888</v>
      </c>
      <c r="AF25" s="113">
        <f t="shared" si="4"/>
        <v>45890</v>
      </c>
      <c r="AG25" s="113">
        <f t="shared" si="4"/>
        <v>45892</v>
      </c>
      <c r="AH25" s="113">
        <f t="shared" si="4"/>
        <v>45900</v>
      </c>
      <c r="AI25" s="113">
        <f t="shared" ref="AI25:AM25" si="5">AI4</f>
        <v>45904</v>
      </c>
      <c r="AJ25" s="113">
        <f t="shared" si="5"/>
        <v>45908</v>
      </c>
      <c r="AK25" s="113">
        <f t="shared" si="5"/>
        <v>45921</v>
      </c>
      <c r="AL25" s="113">
        <f t="shared" si="5"/>
        <v>45927</v>
      </c>
      <c r="AM25" s="113">
        <f t="shared" si="5"/>
        <v>45930</v>
      </c>
    </row>
    <row r="26" spans="1:39"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row>
    <row r="27" spans="1:39" s="16" customFormat="1" ht="12" customHeight="1" x14ac:dyDescent="0.2">
      <c r="A27" s="4">
        <v>1</v>
      </c>
      <c r="B27" s="13">
        <f t="shared" ref="B27" si="6">ROUNDUP(B6*0.87,)+25</f>
        <v>5506</v>
      </c>
      <c r="C27" s="13">
        <f t="shared" ref="C27:AH27" si="7">ROUNDUP(C6*0.87,)+25</f>
        <v>7386</v>
      </c>
      <c r="D27" s="13">
        <f t="shared" si="7"/>
        <v>7386</v>
      </c>
      <c r="E27" s="13">
        <f t="shared" si="7"/>
        <v>5898</v>
      </c>
      <c r="F27" s="13">
        <f t="shared" si="7"/>
        <v>6289</v>
      </c>
      <c r="G27" s="13">
        <f t="shared" si="7"/>
        <v>5506</v>
      </c>
      <c r="H27" s="13">
        <f t="shared" si="7"/>
        <v>5898</v>
      </c>
      <c r="I27" s="13">
        <f t="shared" si="7"/>
        <v>7777</v>
      </c>
      <c r="J27" s="13">
        <f t="shared" si="7"/>
        <v>7777</v>
      </c>
      <c r="K27" s="13">
        <f t="shared" si="7"/>
        <v>7777</v>
      </c>
      <c r="L27" s="13">
        <f t="shared" si="7"/>
        <v>6055</v>
      </c>
      <c r="M27" s="13">
        <f t="shared" si="7"/>
        <v>6994</v>
      </c>
      <c r="N27" s="13">
        <f t="shared" si="7"/>
        <v>6603</v>
      </c>
      <c r="O27" s="13">
        <f t="shared" si="7"/>
        <v>6289</v>
      </c>
      <c r="P27" s="13">
        <f t="shared" si="7"/>
        <v>8952</v>
      </c>
      <c r="Q27" s="13">
        <f t="shared" si="7"/>
        <v>9421</v>
      </c>
      <c r="R27" s="13">
        <f t="shared" si="7"/>
        <v>10439</v>
      </c>
      <c r="S27" s="13">
        <f t="shared" si="7"/>
        <v>7777</v>
      </c>
      <c r="T27" s="13">
        <f t="shared" si="7"/>
        <v>8560</v>
      </c>
      <c r="U27" s="13">
        <f t="shared" si="7"/>
        <v>8952</v>
      </c>
      <c r="V27" s="13">
        <f t="shared" si="7"/>
        <v>8560</v>
      </c>
      <c r="W27" s="13">
        <f t="shared" si="7"/>
        <v>9421</v>
      </c>
      <c r="X27" s="13">
        <f t="shared" si="7"/>
        <v>9421</v>
      </c>
      <c r="Y27" s="13">
        <f t="shared" si="7"/>
        <v>8560</v>
      </c>
      <c r="Z27" s="13">
        <f t="shared" si="7"/>
        <v>8952</v>
      </c>
      <c r="AA27" s="13">
        <f t="shared" si="7"/>
        <v>8952</v>
      </c>
      <c r="AB27" s="13">
        <f t="shared" si="7"/>
        <v>9421</v>
      </c>
      <c r="AC27" s="13">
        <f t="shared" si="7"/>
        <v>9421</v>
      </c>
      <c r="AD27" s="13">
        <f t="shared" si="7"/>
        <v>9735</v>
      </c>
      <c r="AE27" s="13">
        <f t="shared" si="7"/>
        <v>9421</v>
      </c>
      <c r="AF27" s="13">
        <f t="shared" si="7"/>
        <v>7777</v>
      </c>
      <c r="AG27" s="13">
        <f t="shared" si="7"/>
        <v>8952</v>
      </c>
      <c r="AH27" s="13">
        <f t="shared" si="7"/>
        <v>7386</v>
      </c>
      <c r="AI27" s="13">
        <f t="shared" ref="AI27:AM27" si="8">ROUNDUP(AI6*0.87,)+25</f>
        <v>6681</v>
      </c>
      <c r="AJ27" s="13">
        <f t="shared" si="8"/>
        <v>7386</v>
      </c>
      <c r="AK27" s="13">
        <f t="shared" si="8"/>
        <v>7621</v>
      </c>
      <c r="AL27" s="13">
        <f t="shared" si="8"/>
        <v>7386</v>
      </c>
      <c r="AM27" s="13">
        <f t="shared" si="8"/>
        <v>6289</v>
      </c>
    </row>
    <row r="28" spans="1:39" s="16" customFormat="1" ht="12" customHeight="1" x14ac:dyDescent="0.2">
      <c r="A28" s="4">
        <v>2</v>
      </c>
      <c r="B28" s="13">
        <f t="shared" ref="B28" si="9">ROUNDUP(B7*0.87,)+25</f>
        <v>6681</v>
      </c>
      <c r="C28" s="13">
        <f t="shared" ref="C28:AH28" si="10">ROUNDUP(C7*0.87,)+25</f>
        <v>8560</v>
      </c>
      <c r="D28" s="13">
        <f t="shared" si="10"/>
        <v>8560</v>
      </c>
      <c r="E28" s="13">
        <f t="shared" si="10"/>
        <v>7072</v>
      </c>
      <c r="F28" s="13">
        <f t="shared" si="10"/>
        <v>7464</v>
      </c>
      <c r="G28" s="13">
        <f t="shared" si="10"/>
        <v>6681</v>
      </c>
      <c r="H28" s="13">
        <f t="shared" si="10"/>
        <v>7072</v>
      </c>
      <c r="I28" s="13">
        <f t="shared" si="10"/>
        <v>8952</v>
      </c>
      <c r="J28" s="13">
        <f t="shared" si="10"/>
        <v>8952</v>
      </c>
      <c r="K28" s="13">
        <f t="shared" si="10"/>
        <v>8952</v>
      </c>
      <c r="L28" s="13">
        <f t="shared" si="10"/>
        <v>7229</v>
      </c>
      <c r="M28" s="13">
        <f t="shared" si="10"/>
        <v>8169</v>
      </c>
      <c r="N28" s="13">
        <f t="shared" si="10"/>
        <v>7777</v>
      </c>
      <c r="O28" s="13">
        <f t="shared" si="10"/>
        <v>7464</v>
      </c>
      <c r="P28" s="13">
        <f t="shared" si="10"/>
        <v>10126</v>
      </c>
      <c r="Q28" s="13">
        <f t="shared" si="10"/>
        <v>10596</v>
      </c>
      <c r="R28" s="13">
        <f t="shared" si="10"/>
        <v>11614</v>
      </c>
      <c r="S28" s="13">
        <f t="shared" si="10"/>
        <v>8952</v>
      </c>
      <c r="T28" s="13">
        <f t="shared" si="10"/>
        <v>9735</v>
      </c>
      <c r="U28" s="13">
        <f t="shared" si="10"/>
        <v>10126</v>
      </c>
      <c r="V28" s="13">
        <f t="shared" si="10"/>
        <v>9735</v>
      </c>
      <c r="W28" s="13">
        <f t="shared" si="10"/>
        <v>10596</v>
      </c>
      <c r="X28" s="13">
        <f t="shared" si="10"/>
        <v>10596</v>
      </c>
      <c r="Y28" s="13">
        <f t="shared" si="10"/>
        <v>9735</v>
      </c>
      <c r="Z28" s="13">
        <f t="shared" si="10"/>
        <v>10126</v>
      </c>
      <c r="AA28" s="13">
        <f t="shared" si="10"/>
        <v>10126</v>
      </c>
      <c r="AB28" s="13">
        <f t="shared" si="10"/>
        <v>10596</v>
      </c>
      <c r="AC28" s="13">
        <f t="shared" si="10"/>
        <v>10596</v>
      </c>
      <c r="AD28" s="13">
        <f t="shared" si="10"/>
        <v>10909</v>
      </c>
      <c r="AE28" s="13">
        <f t="shared" si="10"/>
        <v>10596</v>
      </c>
      <c r="AF28" s="13">
        <f t="shared" si="10"/>
        <v>8952</v>
      </c>
      <c r="AG28" s="13">
        <f t="shared" si="10"/>
        <v>10126</v>
      </c>
      <c r="AH28" s="13">
        <f t="shared" si="10"/>
        <v>8560</v>
      </c>
      <c r="AI28" s="13">
        <f t="shared" ref="AI28:AM28" si="11">ROUNDUP(AI7*0.87,)+25</f>
        <v>7855</v>
      </c>
      <c r="AJ28" s="13">
        <f t="shared" si="11"/>
        <v>8560</v>
      </c>
      <c r="AK28" s="13">
        <f t="shared" si="11"/>
        <v>8795</v>
      </c>
      <c r="AL28" s="13">
        <f t="shared" si="11"/>
        <v>8560</v>
      </c>
      <c r="AM28" s="13">
        <f t="shared" si="11"/>
        <v>7464</v>
      </c>
    </row>
    <row r="29" spans="1:39"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s="16" customFormat="1" ht="12" customHeight="1" x14ac:dyDescent="0.2">
      <c r="A30" s="4">
        <v>1</v>
      </c>
      <c r="B30" s="13">
        <f t="shared" ref="B30" si="12">ROUNDUP(B9*0.87,)+25</f>
        <v>7072</v>
      </c>
      <c r="C30" s="13">
        <f t="shared" ref="C30:AH30" si="13">ROUNDUP(C9*0.87,)+25</f>
        <v>8952</v>
      </c>
      <c r="D30" s="13">
        <f t="shared" si="13"/>
        <v>8952</v>
      </c>
      <c r="E30" s="13">
        <f t="shared" si="13"/>
        <v>7464</v>
      </c>
      <c r="F30" s="13">
        <f t="shared" si="13"/>
        <v>7855</v>
      </c>
      <c r="G30" s="13">
        <f t="shared" si="13"/>
        <v>7072</v>
      </c>
      <c r="H30" s="13">
        <f t="shared" si="13"/>
        <v>7464</v>
      </c>
      <c r="I30" s="13">
        <f t="shared" si="13"/>
        <v>9343</v>
      </c>
      <c r="J30" s="13">
        <f t="shared" si="13"/>
        <v>9343</v>
      </c>
      <c r="K30" s="13">
        <f t="shared" si="13"/>
        <v>9343</v>
      </c>
      <c r="L30" s="13">
        <f t="shared" si="13"/>
        <v>7621</v>
      </c>
      <c r="M30" s="13">
        <f t="shared" si="13"/>
        <v>8560</v>
      </c>
      <c r="N30" s="13">
        <f t="shared" si="13"/>
        <v>8169</v>
      </c>
      <c r="O30" s="13">
        <f t="shared" si="13"/>
        <v>7855</v>
      </c>
      <c r="P30" s="13">
        <f t="shared" si="13"/>
        <v>10518</v>
      </c>
      <c r="Q30" s="13">
        <f t="shared" si="13"/>
        <v>10987</v>
      </c>
      <c r="R30" s="13">
        <f t="shared" si="13"/>
        <v>12005</v>
      </c>
      <c r="S30" s="13">
        <f t="shared" si="13"/>
        <v>9343</v>
      </c>
      <c r="T30" s="13">
        <f t="shared" si="13"/>
        <v>10126</v>
      </c>
      <c r="U30" s="13">
        <f t="shared" si="13"/>
        <v>10518</v>
      </c>
      <c r="V30" s="13">
        <f t="shared" si="13"/>
        <v>10126</v>
      </c>
      <c r="W30" s="13">
        <f t="shared" si="13"/>
        <v>10987</v>
      </c>
      <c r="X30" s="13">
        <f t="shared" si="13"/>
        <v>10987</v>
      </c>
      <c r="Y30" s="13">
        <f t="shared" si="13"/>
        <v>10126</v>
      </c>
      <c r="Z30" s="13">
        <f t="shared" si="13"/>
        <v>10518</v>
      </c>
      <c r="AA30" s="13">
        <f t="shared" si="13"/>
        <v>10518</v>
      </c>
      <c r="AB30" s="13">
        <f t="shared" si="13"/>
        <v>10987</v>
      </c>
      <c r="AC30" s="13">
        <f t="shared" si="13"/>
        <v>10987</v>
      </c>
      <c r="AD30" s="13">
        <f t="shared" si="13"/>
        <v>11301</v>
      </c>
      <c r="AE30" s="13">
        <f t="shared" si="13"/>
        <v>10987</v>
      </c>
      <c r="AF30" s="13">
        <f t="shared" si="13"/>
        <v>9343</v>
      </c>
      <c r="AG30" s="13">
        <f t="shared" si="13"/>
        <v>10518</v>
      </c>
      <c r="AH30" s="13">
        <f t="shared" si="13"/>
        <v>8952</v>
      </c>
      <c r="AI30" s="13">
        <f t="shared" ref="AI30:AM30" si="14">ROUNDUP(AI9*0.87,)+25</f>
        <v>7855</v>
      </c>
      <c r="AJ30" s="13">
        <f t="shared" si="14"/>
        <v>8560</v>
      </c>
      <c r="AK30" s="13">
        <f t="shared" si="14"/>
        <v>8795</v>
      </c>
      <c r="AL30" s="13">
        <f t="shared" si="14"/>
        <v>8560</v>
      </c>
      <c r="AM30" s="13">
        <f t="shared" si="14"/>
        <v>7464</v>
      </c>
    </row>
    <row r="31" spans="1:39" s="16" customFormat="1" ht="12" customHeight="1" x14ac:dyDescent="0.2">
      <c r="A31" s="4">
        <v>2</v>
      </c>
      <c r="B31" s="13">
        <f t="shared" ref="B31" si="15">ROUNDUP(B10*0.87,)+25</f>
        <v>8247</v>
      </c>
      <c r="C31" s="13">
        <f t="shared" ref="C31:AH31" si="16">ROUNDUP(C10*0.87,)+25</f>
        <v>10126</v>
      </c>
      <c r="D31" s="13">
        <f t="shared" si="16"/>
        <v>10126</v>
      </c>
      <c r="E31" s="13">
        <f t="shared" si="16"/>
        <v>8638</v>
      </c>
      <c r="F31" s="13">
        <f t="shared" si="16"/>
        <v>9030</v>
      </c>
      <c r="G31" s="13">
        <f t="shared" si="16"/>
        <v>8247</v>
      </c>
      <c r="H31" s="13">
        <f t="shared" si="16"/>
        <v>8638</v>
      </c>
      <c r="I31" s="13">
        <f t="shared" si="16"/>
        <v>10518</v>
      </c>
      <c r="J31" s="13">
        <f t="shared" si="16"/>
        <v>10518</v>
      </c>
      <c r="K31" s="13">
        <f t="shared" si="16"/>
        <v>10518</v>
      </c>
      <c r="L31" s="13">
        <f t="shared" si="16"/>
        <v>8795</v>
      </c>
      <c r="M31" s="13">
        <f t="shared" si="16"/>
        <v>9735</v>
      </c>
      <c r="N31" s="13">
        <f t="shared" si="16"/>
        <v>9343</v>
      </c>
      <c r="O31" s="13">
        <f t="shared" si="16"/>
        <v>9030</v>
      </c>
      <c r="P31" s="13">
        <f t="shared" si="16"/>
        <v>11692</v>
      </c>
      <c r="Q31" s="13">
        <f t="shared" si="16"/>
        <v>12162</v>
      </c>
      <c r="R31" s="13">
        <f t="shared" si="16"/>
        <v>13180</v>
      </c>
      <c r="S31" s="13">
        <f t="shared" si="16"/>
        <v>10518</v>
      </c>
      <c r="T31" s="13">
        <f t="shared" si="16"/>
        <v>11301</v>
      </c>
      <c r="U31" s="13">
        <f t="shared" si="16"/>
        <v>11692</v>
      </c>
      <c r="V31" s="13">
        <f t="shared" si="16"/>
        <v>11301</v>
      </c>
      <c r="W31" s="13">
        <f t="shared" si="16"/>
        <v>12162</v>
      </c>
      <c r="X31" s="13">
        <f t="shared" si="16"/>
        <v>12162</v>
      </c>
      <c r="Y31" s="13">
        <f t="shared" si="16"/>
        <v>11301</v>
      </c>
      <c r="Z31" s="13">
        <f t="shared" si="16"/>
        <v>11692</v>
      </c>
      <c r="AA31" s="13">
        <f t="shared" si="16"/>
        <v>11692</v>
      </c>
      <c r="AB31" s="13">
        <f t="shared" si="16"/>
        <v>12162</v>
      </c>
      <c r="AC31" s="13">
        <f t="shared" si="16"/>
        <v>12162</v>
      </c>
      <c r="AD31" s="13">
        <f t="shared" si="16"/>
        <v>12475</v>
      </c>
      <c r="AE31" s="13">
        <f t="shared" si="16"/>
        <v>12162</v>
      </c>
      <c r="AF31" s="13">
        <f t="shared" si="16"/>
        <v>10518</v>
      </c>
      <c r="AG31" s="13">
        <f t="shared" si="16"/>
        <v>11692</v>
      </c>
      <c r="AH31" s="13">
        <f t="shared" si="16"/>
        <v>10126</v>
      </c>
      <c r="AI31" s="13">
        <f t="shared" ref="AI31:AM31" si="17">ROUNDUP(AI10*0.87,)+25</f>
        <v>9030</v>
      </c>
      <c r="AJ31" s="13">
        <f t="shared" si="17"/>
        <v>9735</v>
      </c>
      <c r="AK31" s="13">
        <f t="shared" si="17"/>
        <v>9970</v>
      </c>
      <c r="AL31" s="13">
        <f t="shared" si="17"/>
        <v>9735</v>
      </c>
      <c r="AM31" s="13">
        <f t="shared" si="17"/>
        <v>8638</v>
      </c>
    </row>
    <row r="32" spans="1:39"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s="16" customFormat="1" ht="12" customHeight="1" x14ac:dyDescent="0.2">
      <c r="A33" s="4">
        <v>1</v>
      </c>
      <c r="B33" s="13">
        <f t="shared" ref="B33" si="18">ROUNDUP(B12*0.87,)+25</f>
        <v>11379</v>
      </c>
      <c r="C33" s="13">
        <f t="shared" ref="C33:AH33" si="19">ROUNDUP(C12*0.87,)+25</f>
        <v>13258</v>
      </c>
      <c r="D33" s="13">
        <f t="shared" si="19"/>
        <v>13258</v>
      </c>
      <c r="E33" s="13">
        <f t="shared" si="19"/>
        <v>11770</v>
      </c>
      <c r="F33" s="13">
        <f t="shared" si="19"/>
        <v>12162</v>
      </c>
      <c r="G33" s="13">
        <f t="shared" si="19"/>
        <v>11379</v>
      </c>
      <c r="H33" s="13">
        <f t="shared" si="19"/>
        <v>11770</v>
      </c>
      <c r="I33" s="13">
        <f t="shared" si="19"/>
        <v>13650</v>
      </c>
      <c r="J33" s="13">
        <f t="shared" si="19"/>
        <v>13650</v>
      </c>
      <c r="K33" s="13">
        <f t="shared" si="19"/>
        <v>13650</v>
      </c>
      <c r="L33" s="13">
        <f t="shared" si="19"/>
        <v>11927</v>
      </c>
      <c r="M33" s="13">
        <f t="shared" si="19"/>
        <v>12867</v>
      </c>
      <c r="N33" s="13">
        <f t="shared" si="19"/>
        <v>12475</v>
      </c>
      <c r="O33" s="13">
        <f t="shared" si="19"/>
        <v>12162</v>
      </c>
      <c r="P33" s="13">
        <f t="shared" si="19"/>
        <v>14824</v>
      </c>
      <c r="Q33" s="13">
        <f t="shared" si="19"/>
        <v>15294</v>
      </c>
      <c r="R33" s="13">
        <f t="shared" si="19"/>
        <v>16312</v>
      </c>
      <c r="S33" s="13">
        <f t="shared" si="19"/>
        <v>13650</v>
      </c>
      <c r="T33" s="13">
        <f t="shared" si="19"/>
        <v>14433</v>
      </c>
      <c r="U33" s="13">
        <f t="shared" si="19"/>
        <v>14824</v>
      </c>
      <c r="V33" s="13">
        <f t="shared" si="19"/>
        <v>14433</v>
      </c>
      <c r="W33" s="13">
        <f t="shared" si="19"/>
        <v>15294</v>
      </c>
      <c r="X33" s="13">
        <f t="shared" si="19"/>
        <v>15294</v>
      </c>
      <c r="Y33" s="13">
        <f t="shared" si="19"/>
        <v>14433</v>
      </c>
      <c r="Z33" s="13">
        <f t="shared" si="19"/>
        <v>14824</v>
      </c>
      <c r="AA33" s="13">
        <f t="shared" si="19"/>
        <v>14824</v>
      </c>
      <c r="AB33" s="13">
        <f t="shared" si="19"/>
        <v>15294</v>
      </c>
      <c r="AC33" s="13">
        <f t="shared" si="19"/>
        <v>15294</v>
      </c>
      <c r="AD33" s="13">
        <f t="shared" si="19"/>
        <v>15607</v>
      </c>
      <c r="AE33" s="13">
        <f t="shared" si="19"/>
        <v>15294</v>
      </c>
      <c r="AF33" s="13">
        <f t="shared" si="19"/>
        <v>13650</v>
      </c>
      <c r="AG33" s="13">
        <f t="shared" si="19"/>
        <v>14824</v>
      </c>
      <c r="AH33" s="13">
        <f t="shared" si="19"/>
        <v>13258</v>
      </c>
      <c r="AI33" s="13">
        <f t="shared" ref="AI33:AM33" si="20">ROUNDUP(AI12*0.87,)+25</f>
        <v>11770</v>
      </c>
      <c r="AJ33" s="13">
        <f t="shared" si="20"/>
        <v>12475</v>
      </c>
      <c r="AK33" s="13">
        <f t="shared" si="20"/>
        <v>12710</v>
      </c>
      <c r="AL33" s="13">
        <f t="shared" si="20"/>
        <v>12475</v>
      </c>
      <c r="AM33" s="13">
        <f t="shared" si="20"/>
        <v>11379</v>
      </c>
    </row>
    <row r="34" spans="1:39" s="16" customFormat="1" ht="12" customHeight="1" x14ac:dyDescent="0.2">
      <c r="A34" s="4">
        <v>2</v>
      </c>
      <c r="B34" s="13">
        <f t="shared" ref="B34" si="21">ROUNDUP(B13*0.87,)+25</f>
        <v>12553</v>
      </c>
      <c r="C34" s="13">
        <f t="shared" ref="C34:AH34" si="22">ROUNDUP(C13*0.87,)+25</f>
        <v>14433</v>
      </c>
      <c r="D34" s="13">
        <f t="shared" si="22"/>
        <v>14433</v>
      </c>
      <c r="E34" s="13">
        <f t="shared" si="22"/>
        <v>12945</v>
      </c>
      <c r="F34" s="13">
        <f t="shared" si="22"/>
        <v>13336</v>
      </c>
      <c r="G34" s="13">
        <f t="shared" si="22"/>
        <v>12553</v>
      </c>
      <c r="H34" s="13">
        <f t="shared" si="22"/>
        <v>12945</v>
      </c>
      <c r="I34" s="13">
        <f t="shared" si="22"/>
        <v>14824</v>
      </c>
      <c r="J34" s="13">
        <f t="shared" si="22"/>
        <v>14824</v>
      </c>
      <c r="K34" s="13">
        <f t="shared" si="22"/>
        <v>14824</v>
      </c>
      <c r="L34" s="13">
        <f t="shared" si="22"/>
        <v>13102</v>
      </c>
      <c r="M34" s="13">
        <f t="shared" si="22"/>
        <v>14041</v>
      </c>
      <c r="N34" s="13">
        <f t="shared" si="22"/>
        <v>13650</v>
      </c>
      <c r="O34" s="13">
        <f t="shared" si="22"/>
        <v>13336</v>
      </c>
      <c r="P34" s="13">
        <f t="shared" si="22"/>
        <v>15999</v>
      </c>
      <c r="Q34" s="13">
        <f t="shared" si="22"/>
        <v>16468</v>
      </c>
      <c r="R34" s="13">
        <f t="shared" si="22"/>
        <v>17486</v>
      </c>
      <c r="S34" s="13">
        <f t="shared" si="22"/>
        <v>14824</v>
      </c>
      <c r="T34" s="13">
        <f t="shared" si="22"/>
        <v>15607</v>
      </c>
      <c r="U34" s="13">
        <f t="shared" si="22"/>
        <v>15999</v>
      </c>
      <c r="V34" s="13">
        <f t="shared" si="22"/>
        <v>15607</v>
      </c>
      <c r="W34" s="13">
        <f t="shared" si="22"/>
        <v>16468</v>
      </c>
      <c r="X34" s="13">
        <f t="shared" si="22"/>
        <v>16468</v>
      </c>
      <c r="Y34" s="13">
        <f t="shared" si="22"/>
        <v>15607</v>
      </c>
      <c r="Z34" s="13">
        <f t="shared" si="22"/>
        <v>15999</v>
      </c>
      <c r="AA34" s="13">
        <f t="shared" si="22"/>
        <v>15999</v>
      </c>
      <c r="AB34" s="13">
        <f t="shared" si="22"/>
        <v>16468</v>
      </c>
      <c r="AC34" s="13">
        <f t="shared" si="22"/>
        <v>16468</v>
      </c>
      <c r="AD34" s="13">
        <f t="shared" si="22"/>
        <v>16782</v>
      </c>
      <c r="AE34" s="13">
        <f t="shared" si="22"/>
        <v>16468</v>
      </c>
      <c r="AF34" s="13">
        <f t="shared" si="22"/>
        <v>14824</v>
      </c>
      <c r="AG34" s="13">
        <f t="shared" si="22"/>
        <v>15999</v>
      </c>
      <c r="AH34" s="13">
        <f t="shared" si="22"/>
        <v>14433</v>
      </c>
      <c r="AI34" s="13">
        <f t="shared" ref="AI34:AM34" si="23">ROUNDUP(AI13*0.87,)+25</f>
        <v>12945</v>
      </c>
      <c r="AJ34" s="13">
        <f t="shared" si="23"/>
        <v>13650</v>
      </c>
      <c r="AK34" s="13">
        <f t="shared" si="23"/>
        <v>13885</v>
      </c>
      <c r="AL34" s="13">
        <f t="shared" si="23"/>
        <v>13650</v>
      </c>
      <c r="AM34" s="13">
        <f t="shared" si="23"/>
        <v>12553</v>
      </c>
    </row>
    <row r="35" spans="1:39"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s="16" customFormat="1" ht="12" customHeight="1" x14ac:dyDescent="0.2">
      <c r="A36" s="4">
        <v>1</v>
      </c>
      <c r="B36" s="13">
        <f t="shared" ref="B36" si="24">ROUNDUP(B15*0.87,)+25</f>
        <v>12945</v>
      </c>
      <c r="C36" s="13">
        <f t="shared" ref="C36:AH36" si="25">ROUNDUP(C15*0.87,)+25</f>
        <v>14824</v>
      </c>
      <c r="D36" s="13">
        <f t="shared" si="25"/>
        <v>14824</v>
      </c>
      <c r="E36" s="13">
        <f t="shared" si="25"/>
        <v>13336</v>
      </c>
      <c r="F36" s="13">
        <f t="shared" si="25"/>
        <v>13728</v>
      </c>
      <c r="G36" s="13">
        <f t="shared" si="25"/>
        <v>12945</v>
      </c>
      <c r="H36" s="13">
        <f t="shared" si="25"/>
        <v>13336</v>
      </c>
      <c r="I36" s="13">
        <f t="shared" si="25"/>
        <v>15216</v>
      </c>
      <c r="J36" s="13">
        <f t="shared" si="25"/>
        <v>15216</v>
      </c>
      <c r="K36" s="13">
        <f t="shared" si="25"/>
        <v>15216</v>
      </c>
      <c r="L36" s="13">
        <f t="shared" si="25"/>
        <v>13493</v>
      </c>
      <c r="M36" s="13">
        <f t="shared" si="25"/>
        <v>14433</v>
      </c>
      <c r="N36" s="13">
        <f t="shared" si="25"/>
        <v>14041</v>
      </c>
      <c r="O36" s="13">
        <f t="shared" si="25"/>
        <v>13728</v>
      </c>
      <c r="P36" s="13">
        <f t="shared" si="25"/>
        <v>16390</v>
      </c>
      <c r="Q36" s="13">
        <f t="shared" si="25"/>
        <v>16860</v>
      </c>
      <c r="R36" s="13">
        <f t="shared" si="25"/>
        <v>17878</v>
      </c>
      <c r="S36" s="13">
        <f t="shared" si="25"/>
        <v>15216</v>
      </c>
      <c r="T36" s="13">
        <f t="shared" si="25"/>
        <v>15999</v>
      </c>
      <c r="U36" s="13">
        <f t="shared" si="25"/>
        <v>16390</v>
      </c>
      <c r="V36" s="13">
        <f t="shared" si="25"/>
        <v>15999</v>
      </c>
      <c r="W36" s="13">
        <f t="shared" si="25"/>
        <v>16860</v>
      </c>
      <c r="X36" s="13">
        <f t="shared" si="25"/>
        <v>16860</v>
      </c>
      <c r="Y36" s="13">
        <f t="shared" si="25"/>
        <v>15999</v>
      </c>
      <c r="Z36" s="13">
        <f t="shared" si="25"/>
        <v>16390</v>
      </c>
      <c r="AA36" s="13">
        <f t="shared" si="25"/>
        <v>16390</v>
      </c>
      <c r="AB36" s="13">
        <f t="shared" si="25"/>
        <v>16860</v>
      </c>
      <c r="AC36" s="13">
        <f t="shared" si="25"/>
        <v>16860</v>
      </c>
      <c r="AD36" s="13">
        <f t="shared" si="25"/>
        <v>17173</v>
      </c>
      <c r="AE36" s="13">
        <f t="shared" si="25"/>
        <v>16860</v>
      </c>
      <c r="AF36" s="13">
        <f t="shared" si="25"/>
        <v>15216</v>
      </c>
      <c r="AG36" s="13">
        <f t="shared" si="25"/>
        <v>16390</v>
      </c>
      <c r="AH36" s="13">
        <f t="shared" si="25"/>
        <v>14824</v>
      </c>
      <c r="AI36" s="13">
        <f t="shared" ref="AI36:AM36" si="26">ROUNDUP(AI15*0.87,)+25</f>
        <v>13336</v>
      </c>
      <c r="AJ36" s="13">
        <f t="shared" si="26"/>
        <v>14041</v>
      </c>
      <c r="AK36" s="13">
        <f t="shared" si="26"/>
        <v>14276</v>
      </c>
      <c r="AL36" s="13">
        <f t="shared" si="26"/>
        <v>14041</v>
      </c>
      <c r="AM36" s="13">
        <f t="shared" si="26"/>
        <v>12945</v>
      </c>
    </row>
    <row r="37" spans="1:39" s="16" customFormat="1" ht="12" customHeight="1" x14ac:dyDescent="0.2">
      <c r="A37" s="278">
        <v>2</v>
      </c>
      <c r="B37" s="13">
        <f t="shared" ref="B37" si="27">ROUNDUP(B16*0.87,)+25</f>
        <v>14119</v>
      </c>
      <c r="C37" s="13">
        <f t="shared" ref="C37:AH37" si="28">ROUNDUP(C16*0.87,)+25</f>
        <v>15999</v>
      </c>
      <c r="D37" s="13">
        <f t="shared" si="28"/>
        <v>15999</v>
      </c>
      <c r="E37" s="13">
        <f t="shared" si="28"/>
        <v>14511</v>
      </c>
      <c r="F37" s="13">
        <f t="shared" si="28"/>
        <v>14902</v>
      </c>
      <c r="G37" s="13">
        <f t="shared" si="28"/>
        <v>14119</v>
      </c>
      <c r="H37" s="13">
        <f t="shared" si="28"/>
        <v>14511</v>
      </c>
      <c r="I37" s="13">
        <f t="shared" si="28"/>
        <v>16390</v>
      </c>
      <c r="J37" s="13">
        <f t="shared" si="28"/>
        <v>16390</v>
      </c>
      <c r="K37" s="13">
        <f t="shared" si="28"/>
        <v>16390</v>
      </c>
      <c r="L37" s="13">
        <f t="shared" si="28"/>
        <v>14668</v>
      </c>
      <c r="M37" s="13">
        <f t="shared" si="28"/>
        <v>15607</v>
      </c>
      <c r="N37" s="13">
        <f t="shared" si="28"/>
        <v>15216</v>
      </c>
      <c r="O37" s="13">
        <f t="shared" si="28"/>
        <v>14902</v>
      </c>
      <c r="P37" s="13">
        <f t="shared" si="28"/>
        <v>17565</v>
      </c>
      <c r="Q37" s="13">
        <f t="shared" si="28"/>
        <v>18034</v>
      </c>
      <c r="R37" s="13">
        <f t="shared" si="28"/>
        <v>19052</v>
      </c>
      <c r="S37" s="13">
        <f t="shared" si="28"/>
        <v>16390</v>
      </c>
      <c r="T37" s="13">
        <f t="shared" si="28"/>
        <v>17173</v>
      </c>
      <c r="U37" s="13">
        <f t="shared" si="28"/>
        <v>17565</v>
      </c>
      <c r="V37" s="13">
        <f t="shared" si="28"/>
        <v>17173</v>
      </c>
      <c r="W37" s="13">
        <f t="shared" si="28"/>
        <v>18034</v>
      </c>
      <c r="X37" s="13">
        <f t="shared" si="28"/>
        <v>18034</v>
      </c>
      <c r="Y37" s="13">
        <f t="shared" si="28"/>
        <v>17173</v>
      </c>
      <c r="Z37" s="13">
        <f t="shared" si="28"/>
        <v>17565</v>
      </c>
      <c r="AA37" s="13">
        <f t="shared" si="28"/>
        <v>17565</v>
      </c>
      <c r="AB37" s="13">
        <f t="shared" si="28"/>
        <v>18034</v>
      </c>
      <c r="AC37" s="13">
        <f t="shared" si="28"/>
        <v>18034</v>
      </c>
      <c r="AD37" s="13">
        <f t="shared" si="28"/>
        <v>18348</v>
      </c>
      <c r="AE37" s="13">
        <f t="shared" si="28"/>
        <v>18034</v>
      </c>
      <c r="AF37" s="13">
        <f t="shared" si="28"/>
        <v>16390</v>
      </c>
      <c r="AG37" s="13">
        <f t="shared" si="28"/>
        <v>17565</v>
      </c>
      <c r="AH37" s="13">
        <f t="shared" si="28"/>
        <v>15999</v>
      </c>
      <c r="AI37" s="13">
        <f t="shared" ref="AI37:AM37" si="29">ROUNDUP(AI16*0.87,)+25</f>
        <v>14511</v>
      </c>
      <c r="AJ37" s="13">
        <f t="shared" si="29"/>
        <v>15216</v>
      </c>
      <c r="AK37" s="13">
        <f t="shared" si="29"/>
        <v>15451</v>
      </c>
      <c r="AL37" s="13">
        <f t="shared" si="29"/>
        <v>15216</v>
      </c>
      <c r="AM37" s="13">
        <f t="shared" si="29"/>
        <v>14119</v>
      </c>
    </row>
    <row r="38" spans="1:39"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s="16" customFormat="1" ht="12" customHeight="1" x14ac:dyDescent="0.2">
      <c r="A39" s="4">
        <v>1</v>
      </c>
      <c r="B39" s="13">
        <f t="shared" ref="B39" si="30">ROUNDUP(B18*0.87,)+25</f>
        <v>19600</v>
      </c>
      <c r="C39" s="13">
        <f t="shared" ref="C39:AH39" si="31">ROUNDUP(C18*0.87,)+25</f>
        <v>21480</v>
      </c>
      <c r="D39" s="13">
        <f t="shared" si="31"/>
        <v>21480</v>
      </c>
      <c r="E39" s="13">
        <f t="shared" si="31"/>
        <v>19992</v>
      </c>
      <c r="F39" s="13">
        <f t="shared" si="31"/>
        <v>20383</v>
      </c>
      <c r="G39" s="13">
        <f t="shared" si="31"/>
        <v>19600</v>
      </c>
      <c r="H39" s="13">
        <f t="shared" si="31"/>
        <v>19992</v>
      </c>
      <c r="I39" s="13">
        <f t="shared" si="31"/>
        <v>21871</v>
      </c>
      <c r="J39" s="13">
        <f t="shared" si="31"/>
        <v>21871</v>
      </c>
      <c r="K39" s="13">
        <f t="shared" si="31"/>
        <v>21871</v>
      </c>
      <c r="L39" s="13">
        <f t="shared" si="31"/>
        <v>20149</v>
      </c>
      <c r="M39" s="13">
        <f t="shared" si="31"/>
        <v>21088</v>
      </c>
      <c r="N39" s="13">
        <f t="shared" si="31"/>
        <v>20697</v>
      </c>
      <c r="O39" s="13">
        <f t="shared" si="31"/>
        <v>20383</v>
      </c>
      <c r="P39" s="13">
        <f t="shared" si="31"/>
        <v>23046</v>
      </c>
      <c r="Q39" s="13">
        <f t="shared" si="31"/>
        <v>23515</v>
      </c>
      <c r="R39" s="13">
        <f t="shared" si="31"/>
        <v>24533</v>
      </c>
      <c r="S39" s="13">
        <f t="shared" si="31"/>
        <v>21871</v>
      </c>
      <c r="T39" s="13">
        <f t="shared" si="31"/>
        <v>22654</v>
      </c>
      <c r="U39" s="13">
        <f t="shared" si="31"/>
        <v>23046</v>
      </c>
      <c r="V39" s="13">
        <f t="shared" si="31"/>
        <v>22654</v>
      </c>
      <c r="W39" s="13">
        <f t="shared" si="31"/>
        <v>23515</v>
      </c>
      <c r="X39" s="13">
        <f t="shared" si="31"/>
        <v>23515</v>
      </c>
      <c r="Y39" s="13">
        <f t="shared" si="31"/>
        <v>22654</v>
      </c>
      <c r="Z39" s="13">
        <f t="shared" si="31"/>
        <v>23046</v>
      </c>
      <c r="AA39" s="13">
        <f t="shared" si="31"/>
        <v>23046</v>
      </c>
      <c r="AB39" s="13">
        <f t="shared" si="31"/>
        <v>23515</v>
      </c>
      <c r="AC39" s="13">
        <f t="shared" si="31"/>
        <v>23515</v>
      </c>
      <c r="AD39" s="13">
        <f t="shared" si="31"/>
        <v>23829</v>
      </c>
      <c r="AE39" s="13">
        <f t="shared" si="31"/>
        <v>23515</v>
      </c>
      <c r="AF39" s="13">
        <f t="shared" si="31"/>
        <v>21871</v>
      </c>
      <c r="AG39" s="13">
        <f t="shared" si="31"/>
        <v>23046</v>
      </c>
      <c r="AH39" s="13">
        <f t="shared" si="31"/>
        <v>21480</v>
      </c>
      <c r="AI39" s="13">
        <f t="shared" ref="AI39:AM39" si="32">ROUNDUP(AI18*0.87,)+25</f>
        <v>18426</v>
      </c>
      <c r="AJ39" s="13">
        <f t="shared" si="32"/>
        <v>19131</v>
      </c>
      <c r="AK39" s="13">
        <f t="shared" si="32"/>
        <v>19366</v>
      </c>
      <c r="AL39" s="13">
        <f t="shared" si="32"/>
        <v>19131</v>
      </c>
      <c r="AM39" s="13">
        <f t="shared" si="32"/>
        <v>18034</v>
      </c>
    </row>
    <row r="40" spans="1:39" s="16" customFormat="1" ht="12" customHeight="1" x14ac:dyDescent="0.2">
      <c r="A40" s="278">
        <v>2</v>
      </c>
      <c r="B40" s="13">
        <f t="shared" ref="B40" si="33">ROUNDUP(B19*0.87,)+25</f>
        <v>19600</v>
      </c>
      <c r="C40" s="13">
        <f t="shared" ref="C40:AH40" si="34">ROUNDUP(C19*0.87,)+25</f>
        <v>21480</v>
      </c>
      <c r="D40" s="13">
        <f t="shared" si="34"/>
        <v>21480</v>
      </c>
      <c r="E40" s="13">
        <f t="shared" si="34"/>
        <v>19992</v>
      </c>
      <c r="F40" s="13">
        <f t="shared" si="34"/>
        <v>20383</v>
      </c>
      <c r="G40" s="13">
        <f t="shared" si="34"/>
        <v>19600</v>
      </c>
      <c r="H40" s="13">
        <f t="shared" si="34"/>
        <v>19992</v>
      </c>
      <c r="I40" s="13">
        <f t="shared" si="34"/>
        <v>21871</v>
      </c>
      <c r="J40" s="13">
        <f t="shared" si="34"/>
        <v>21871</v>
      </c>
      <c r="K40" s="13">
        <f t="shared" si="34"/>
        <v>21871</v>
      </c>
      <c r="L40" s="13">
        <f t="shared" si="34"/>
        <v>20149</v>
      </c>
      <c r="M40" s="13">
        <f t="shared" si="34"/>
        <v>21088</v>
      </c>
      <c r="N40" s="13">
        <f t="shared" si="34"/>
        <v>20697</v>
      </c>
      <c r="O40" s="13">
        <f t="shared" si="34"/>
        <v>20383</v>
      </c>
      <c r="P40" s="13">
        <f t="shared" si="34"/>
        <v>23046</v>
      </c>
      <c r="Q40" s="13">
        <f t="shared" si="34"/>
        <v>23515</v>
      </c>
      <c r="R40" s="13">
        <f t="shared" si="34"/>
        <v>24533</v>
      </c>
      <c r="S40" s="13">
        <f t="shared" si="34"/>
        <v>21871</v>
      </c>
      <c r="T40" s="13">
        <f t="shared" si="34"/>
        <v>22654</v>
      </c>
      <c r="U40" s="13">
        <f t="shared" si="34"/>
        <v>23046</v>
      </c>
      <c r="V40" s="13">
        <f t="shared" si="34"/>
        <v>22654</v>
      </c>
      <c r="W40" s="13">
        <f t="shared" si="34"/>
        <v>23515</v>
      </c>
      <c r="X40" s="13">
        <f t="shared" si="34"/>
        <v>23515</v>
      </c>
      <c r="Y40" s="13">
        <f t="shared" si="34"/>
        <v>22654</v>
      </c>
      <c r="Z40" s="13">
        <f t="shared" si="34"/>
        <v>23046</v>
      </c>
      <c r="AA40" s="13">
        <f t="shared" si="34"/>
        <v>23046</v>
      </c>
      <c r="AB40" s="13">
        <f t="shared" si="34"/>
        <v>23515</v>
      </c>
      <c r="AC40" s="13">
        <f t="shared" si="34"/>
        <v>23515</v>
      </c>
      <c r="AD40" s="13">
        <f t="shared" si="34"/>
        <v>23829</v>
      </c>
      <c r="AE40" s="13">
        <f t="shared" si="34"/>
        <v>23515</v>
      </c>
      <c r="AF40" s="13">
        <f t="shared" si="34"/>
        <v>21871</v>
      </c>
      <c r="AG40" s="13">
        <f t="shared" si="34"/>
        <v>23046</v>
      </c>
      <c r="AH40" s="13">
        <f t="shared" si="34"/>
        <v>21480</v>
      </c>
      <c r="AI40" s="13">
        <f t="shared" ref="AI40:AM40" si="35">ROUNDUP(AI19*0.87,)+25</f>
        <v>18426</v>
      </c>
      <c r="AJ40" s="13">
        <f t="shared" si="35"/>
        <v>19131</v>
      </c>
      <c r="AK40" s="13">
        <f t="shared" si="35"/>
        <v>19366</v>
      </c>
      <c r="AL40" s="13">
        <f t="shared" si="35"/>
        <v>19131</v>
      </c>
      <c r="AM40" s="13">
        <f t="shared" si="35"/>
        <v>18034</v>
      </c>
    </row>
    <row r="41" spans="1:39" s="16" customFormat="1" ht="12" customHeight="1" x14ac:dyDescent="0.2">
      <c r="A41" s="278">
        <v>3</v>
      </c>
      <c r="B41" s="13">
        <f t="shared" ref="B41" si="36">ROUNDUP(B20*0.87,)+25</f>
        <v>19600</v>
      </c>
      <c r="C41" s="13">
        <f t="shared" ref="C41:AH41" si="37">ROUNDUP(C20*0.87,)+25</f>
        <v>21480</v>
      </c>
      <c r="D41" s="13">
        <f t="shared" si="37"/>
        <v>21480</v>
      </c>
      <c r="E41" s="13">
        <f t="shared" si="37"/>
        <v>19992</v>
      </c>
      <c r="F41" s="13">
        <f t="shared" si="37"/>
        <v>20383</v>
      </c>
      <c r="G41" s="13">
        <f t="shared" si="37"/>
        <v>19600</v>
      </c>
      <c r="H41" s="13">
        <f t="shared" si="37"/>
        <v>19992</v>
      </c>
      <c r="I41" s="13">
        <f t="shared" si="37"/>
        <v>21871</v>
      </c>
      <c r="J41" s="13">
        <f t="shared" si="37"/>
        <v>21871</v>
      </c>
      <c r="K41" s="13">
        <f t="shared" si="37"/>
        <v>21871</v>
      </c>
      <c r="L41" s="13">
        <f t="shared" si="37"/>
        <v>20149</v>
      </c>
      <c r="M41" s="13">
        <f t="shared" si="37"/>
        <v>21088</v>
      </c>
      <c r="N41" s="13">
        <f t="shared" si="37"/>
        <v>20697</v>
      </c>
      <c r="O41" s="13">
        <f t="shared" si="37"/>
        <v>20383</v>
      </c>
      <c r="P41" s="13">
        <f t="shared" si="37"/>
        <v>23046</v>
      </c>
      <c r="Q41" s="13">
        <f t="shared" si="37"/>
        <v>23515</v>
      </c>
      <c r="R41" s="13">
        <f t="shared" si="37"/>
        <v>24533</v>
      </c>
      <c r="S41" s="13">
        <f t="shared" si="37"/>
        <v>21871</v>
      </c>
      <c r="T41" s="13">
        <f t="shared" si="37"/>
        <v>22654</v>
      </c>
      <c r="U41" s="13">
        <f t="shared" si="37"/>
        <v>23046</v>
      </c>
      <c r="V41" s="13">
        <f t="shared" si="37"/>
        <v>22654</v>
      </c>
      <c r="W41" s="13">
        <f t="shared" si="37"/>
        <v>23515</v>
      </c>
      <c r="X41" s="13">
        <f t="shared" si="37"/>
        <v>23515</v>
      </c>
      <c r="Y41" s="13">
        <f t="shared" si="37"/>
        <v>22654</v>
      </c>
      <c r="Z41" s="13">
        <f t="shared" si="37"/>
        <v>23046</v>
      </c>
      <c r="AA41" s="13">
        <f t="shared" si="37"/>
        <v>23046</v>
      </c>
      <c r="AB41" s="13">
        <f t="shared" si="37"/>
        <v>23515</v>
      </c>
      <c r="AC41" s="13">
        <f t="shared" si="37"/>
        <v>23515</v>
      </c>
      <c r="AD41" s="13">
        <f t="shared" si="37"/>
        <v>23829</v>
      </c>
      <c r="AE41" s="13">
        <f t="shared" si="37"/>
        <v>23515</v>
      </c>
      <c r="AF41" s="13">
        <f t="shared" si="37"/>
        <v>21871</v>
      </c>
      <c r="AG41" s="13">
        <f t="shared" si="37"/>
        <v>23046</v>
      </c>
      <c r="AH41" s="13">
        <f t="shared" si="37"/>
        <v>21480</v>
      </c>
      <c r="AI41" s="13">
        <f t="shared" ref="AI41:AM41" si="38">ROUNDUP(AI20*0.87,)+25</f>
        <v>18426</v>
      </c>
      <c r="AJ41" s="13">
        <f t="shared" si="38"/>
        <v>19131</v>
      </c>
      <c r="AK41" s="13">
        <f t="shared" si="38"/>
        <v>19366</v>
      </c>
      <c r="AL41" s="13">
        <f t="shared" si="38"/>
        <v>19131</v>
      </c>
      <c r="AM41" s="13">
        <f t="shared" si="38"/>
        <v>18034</v>
      </c>
    </row>
    <row r="42" spans="1:39" s="16" customFormat="1" ht="12" customHeight="1" x14ac:dyDescent="0.2">
      <c r="A42" s="278">
        <v>4</v>
      </c>
      <c r="B42" s="13">
        <f t="shared" ref="B42" si="39">ROUNDUP(B21*0.87,)+25</f>
        <v>19600</v>
      </c>
      <c r="C42" s="13">
        <f t="shared" ref="C42:AH42" si="40">ROUNDUP(C21*0.87,)+25</f>
        <v>21480</v>
      </c>
      <c r="D42" s="13">
        <f t="shared" si="40"/>
        <v>21480</v>
      </c>
      <c r="E42" s="13">
        <f t="shared" si="40"/>
        <v>19992</v>
      </c>
      <c r="F42" s="13">
        <f t="shared" si="40"/>
        <v>20383</v>
      </c>
      <c r="G42" s="13">
        <f t="shared" si="40"/>
        <v>19600</v>
      </c>
      <c r="H42" s="13">
        <f t="shared" si="40"/>
        <v>19992</v>
      </c>
      <c r="I42" s="13">
        <f t="shared" si="40"/>
        <v>21871</v>
      </c>
      <c r="J42" s="13">
        <f t="shared" si="40"/>
        <v>21871</v>
      </c>
      <c r="K42" s="13">
        <f t="shared" si="40"/>
        <v>21871</v>
      </c>
      <c r="L42" s="13">
        <f t="shared" si="40"/>
        <v>20149</v>
      </c>
      <c r="M42" s="13">
        <f t="shared" si="40"/>
        <v>21088</v>
      </c>
      <c r="N42" s="13">
        <f t="shared" si="40"/>
        <v>20697</v>
      </c>
      <c r="O42" s="13">
        <f t="shared" si="40"/>
        <v>20383</v>
      </c>
      <c r="P42" s="13">
        <f t="shared" si="40"/>
        <v>23046</v>
      </c>
      <c r="Q42" s="13">
        <f t="shared" si="40"/>
        <v>23515</v>
      </c>
      <c r="R42" s="13">
        <f t="shared" si="40"/>
        <v>24533</v>
      </c>
      <c r="S42" s="13">
        <f t="shared" si="40"/>
        <v>21871</v>
      </c>
      <c r="T42" s="13">
        <f t="shared" si="40"/>
        <v>22654</v>
      </c>
      <c r="U42" s="13">
        <f t="shared" si="40"/>
        <v>23046</v>
      </c>
      <c r="V42" s="13">
        <f t="shared" si="40"/>
        <v>22654</v>
      </c>
      <c r="W42" s="13">
        <f t="shared" si="40"/>
        <v>23515</v>
      </c>
      <c r="X42" s="13">
        <f t="shared" si="40"/>
        <v>23515</v>
      </c>
      <c r="Y42" s="13">
        <f t="shared" si="40"/>
        <v>22654</v>
      </c>
      <c r="Z42" s="13">
        <f t="shared" si="40"/>
        <v>23046</v>
      </c>
      <c r="AA42" s="13">
        <f t="shared" si="40"/>
        <v>23046</v>
      </c>
      <c r="AB42" s="13">
        <f t="shared" si="40"/>
        <v>23515</v>
      </c>
      <c r="AC42" s="13">
        <f t="shared" si="40"/>
        <v>23515</v>
      </c>
      <c r="AD42" s="13">
        <f t="shared" si="40"/>
        <v>23829</v>
      </c>
      <c r="AE42" s="13">
        <f t="shared" si="40"/>
        <v>23515</v>
      </c>
      <c r="AF42" s="13">
        <f t="shared" si="40"/>
        <v>21871</v>
      </c>
      <c r="AG42" s="13">
        <f t="shared" si="40"/>
        <v>23046</v>
      </c>
      <c r="AH42" s="13">
        <f t="shared" si="40"/>
        <v>21480</v>
      </c>
      <c r="AI42" s="13">
        <f t="shared" ref="AI42:AM42" si="41">ROUNDUP(AI21*0.87,)+25</f>
        <v>18426</v>
      </c>
      <c r="AJ42" s="13">
        <f t="shared" si="41"/>
        <v>19131</v>
      </c>
      <c r="AK42" s="13">
        <f t="shared" si="41"/>
        <v>19366</v>
      </c>
      <c r="AL42" s="13">
        <f t="shared" si="41"/>
        <v>19131</v>
      </c>
      <c r="AM42" s="13">
        <f t="shared" si="41"/>
        <v>18034</v>
      </c>
    </row>
    <row r="43" spans="1:39" s="16" customFormat="1" ht="12" customHeight="1" x14ac:dyDescent="0.2">
      <c r="A43" s="43"/>
    </row>
    <row r="44" spans="1:39" s="16" customFormat="1" ht="12" customHeight="1" x14ac:dyDescent="0.2">
      <c r="A44" s="43"/>
    </row>
    <row r="45" spans="1:39" s="14" customFormat="1" ht="12.75" customHeight="1" x14ac:dyDescent="0.2">
      <c r="A45" s="96" t="s">
        <v>64</v>
      </c>
    </row>
    <row r="46" spans="1:39" s="14" customFormat="1" ht="12.75" customHeight="1" x14ac:dyDescent="0.2">
      <c r="A46" s="325" t="s">
        <v>329</v>
      </c>
    </row>
    <row r="47" spans="1:39" s="14" customFormat="1" ht="12.75" customHeight="1" x14ac:dyDescent="0.2">
      <c r="A47" s="325"/>
    </row>
    <row r="48" spans="1:39"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440</v>
      </c>
    </row>
  </sheetData>
  <mergeCells count="1">
    <mergeCell ref="A46:A49"/>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56"/>
  <sheetViews>
    <sheetView zoomScaleNormal="100" workbookViewId="0">
      <selection activeCell="B3" sqref="B3:AM25"/>
    </sheetView>
  </sheetViews>
  <sheetFormatPr defaultColWidth="9.140625" defaultRowHeight="15" x14ac:dyDescent="0.25"/>
  <cols>
    <col min="1" max="1" width="61.5703125" style="2" customWidth="1"/>
    <col min="2" max="11" width="9.85546875" style="1" customWidth="1"/>
    <col min="12" max="12" width="9.85546875" style="1" bestFit="1" customWidth="1"/>
    <col min="13" max="14" width="9.85546875" style="1" customWidth="1"/>
    <col min="15" max="15" width="11" style="1" customWidth="1"/>
    <col min="16" max="18" width="9.85546875" style="1" hidden="1" customWidth="1"/>
    <col min="19" max="23" width="9.85546875" style="1" bestFit="1" customWidth="1"/>
    <col min="24" max="26" width="10.140625" style="1" customWidth="1"/>
    <col min="27" max="28" width="9.85546875" style="1" bestFit="1" customWidth="1"/>
    <col min="29" max="31" width="9.85546875" style="1" customWidth="1"/>
    <col min="32" max="34" width="9.85546875" style="1" bestFit="1" customWidth="1"/>
    <col min="35" max="35" width="10.42578125" style="1" customWidth="1"/>
    <col min="36" max="36" width="10" style="1" customWidth="1"/>
    <col min="37" max="38" width="11.7109375" style="1" hidden="1" customWidth="1"/>
    <col min="39" max="39" width="11.7109375" style="1" customWidth="1"/>
    <col min="40" max="16384" width="9.140625" style="1"/>
  </cols>
  <sheetData>
    <row r="1" spans="1:39" s="2" customFormat="1" ht="12.75" x14ac:dyDescent="0.2">
      <c r="A1" s="9" t="s">
        <v>301</v>
      </c>
    </row>
    <row r="2" spans="1:39" s="2" customFormat="1" ht="12.75" x14ac:dyDescent="0.2">
      <c r="A2" s="11" t="s">
        <v>224</v>
      </c>
    </row>
    <row r="3" spans="1:39" s="8" customFormat="1" x14ac:dyDescent="0.25">
      <c r="A3" s="5" t="s">
        <v>59</v>
      </c>
      <c r="B3" s="113">
        <f>'C завтраками| Bed and breakfast'!B4</f>
        <v>45776</v>
      </c>
      <c r="C3" s="113">
        <f>'C завтраками| Bed and breakfast'!C4</f>
        <v>45778</v>
      </c>
      <c r="D3" s="113">
        <f>'C завтраками| Bed and breakfast'!D4</f>
        <v>45780</v>
      </c>
      <c r="E3" s="113">
        <f>'C завтраками| Bed and breakfast'!E4</f>
        <v>45782</v>
      </c>
      <c r="F3" s="113">
        <f>'C завтраками| Bed and breakfast'!F4</f>
        <v>45785</v>
      </c>
      <c r="G3" s="113">
        <f>'C завтраками| Bed and breakfast'!G4</f>
        <v>45788</v>
      </c>
      <c r="H3" s="113">
        <f>'C завтраками| Bed and breakfast'!H4</f>
        <v>45804</v>
      </c>
      <c r="I3" s="113">
        <f>'C завтраками| Bed and breakfast'!I4</f>
        <v>45808</v>
      </c>
      <c r="J3" s="113">
        <f>'C завтраками| Bed and breakfast'!J4</f>
        <v>45810</v>
      </c>
      <c r="K3" s="113">
        <f>'C завтраками| Bed and breakfast'!K4</f>
        <v>45815</v>
      </c>
      <c r="L3" s="113">
        <f>'C завтраками| Bed and breakfast'!L4</f>
        <v>45817</v>
      </c>
      <c r="M3" s="113">
        <f>'C завтраками| Bed and breakfast'!M4</f>
        <v>45820</v>
      </c>
      <c r="N3" s="113">
        <f>'C завтраками| Bed and breakfast'!N4</f>
        <v>45823</v>
      </c>
      <c r="O3" s="113">
        <f>'C завтраками| Bed and breakfast'!O4</f>
        <v>45824</v>
      </c>
      <c r="P3" s="113">
        <f>'C завтраками| Bed and breakfast'!P4</f>
        <v>45837</v>
      </c>
      <c r="Q3" s="113">
        <f>'C завтраками| Bed and breakfast'!Q4</f>
        <v>45839</v>
      </c>
      <c r="R3" s="113">
        <f>'C завтраками| Bed and breakfast'!R4</f>
        <v>45849</v>
      </c>
      <c r="S3" s="113">
        <f>'C завтраками| Bed and breakfast'!S4</f>
        <v>45852</v>
      </c>
      <c r="T3" s="113">
        <f>'C завтраками| Bed and breakfast'!T4</f>
        <v>45855</v>
      </c>
      <c r="U3" s="113">
        <f>'C завтраками| Bed and breakfast'!U4</f>
        <v>45856</v>
      </c>
      <c r="V3" s="113">
        <f>'C завтраками| Bed and breakfast'!V4</f>
        <v>45858</v>
      </c>
      <c r="W3" s="113">
        <f>'C завтраками| Bed and breakfast'!W4</f>
        <v>45863</v>
      </c>
      <c r="X3" s="113">
        <f>'C завтраками| Bed and breakfast'!X4</f>
        <v>45865</v>
      </c>
      <c r="Y3" s="113">
        <f>'C завтраками| Bed and breakfast'!Y4</f>
        <v>45867</v>
      </c>
      <c r="Z3" s="113">
        <f>'C завтраками| Bed and breakfast'!Z4</f>
        <v>45870</v>
      </c>
      <c r="AA3" s="113">
        <f>'C завтраками| Bed and breakfast'!AA4</f>
        <v>45872</v>
      </c>
      <c r="AB3" s="113">
        <f>'C завтраками| Bed and breakfast'!AB4</f>
        <v>45878</v>
      </c>
      <c r="AC3" s="113">
        <f>'C завтраками| Bed and breakfast'!AC4</f>
        <v>45879</v>
      </c>
      <c r="AD3" s="113">
        <f>'C завтраками| Bed and breakfast'!AD4</f>
        <v>45884</v>
      </c>
      <c r="AE3" s="113">
        <f>'C завтраками| Bed and breakfast'!AE4</f>
        <v>45886</v>
      </c>
      <c r="AF3" s="113">
        <f>'C завтраками| Bed and breakfast'!AF4</f>
        <v>45889</v>
      </c>
      <c r="AG3" s="113">
        <f>'C завтраками| Bed and breakfast'!AG4</f>
        <v>45891</v>
      </c>
      <c r="AH3" s="113">
        <f>'C завтраками| Bed and breakfast'!AH4</f>
        <v>45893</v>
      </c>
      <c r="AI3" s="113">
        <f>'C завтраками| Bed and breakfast'!AI4</f>
        <v>45901</v>
      </c>
      <c r="AJ3" s="113">
        <f>'C завтраками| Bed and breakfast'!AJ4</f>
        <v>45905</v>
      </c>
      <c r="AK3" s="113">
        <f>'C завтраками| Bed and breakfast'!AK4</f>
        <v>45909</v>
      </c>
      <c r="AL3" s="113">
        <f>'C завтраками| Bed and breakfast'!AL4</f>
        <v>45922</v>
      </c>
      <c r="AM3" s="113">
        <f>'C завтраками| Bed and breakfast'!AM4</f>
        <v>45928</v>
      </c>
    </row>
    <row r="4" spans="1:39" s="8" customFormat="1" x14ac:dyDescent="0.25">
      <c r="A4" s="5"/>
      <c r="B4" s="113">
        <f>'C завтраками| Bed and breakfast'!B5</f>
        <v>45777</v>
      </c>
      <c r="C4" s="113">
        <f>'C завтраками| Bed and breakfast'!C5</f>
        <v>45779</v>
      </c>
      <c r="D4" s="113">
        <f>'C завтраками| Bed and breakfast'!D5</f>
        <v>45780</v>
      </c>
      <c r="E4" s="113">
        <f>'C завтраками| Bed and breakfast'!E5</f>
        <v>45784</v>
      </c>
      <c r="F4" s="113">
        <f>'C завтраками| Bed and breakfast'!F5</f>
        <v>45787</v>
      </c>
      <c r="G4" s="113">
        <f>'C завтраками| Bed and breakfast'!G5</f>
        <v>45803</v>
      </c>
      <c r="H4" s="113">
        <f>'C завтраками| Bed and breakfast'!H5</f>
        <v>45807</v>
      </c>
      <c r="I4" s="113">
        <f>'C завтраками| Bed and breakfast'!I5</f>
        <v>45809</v>
      </c>
      <c r="J4" s="113">
        <f>'C завтраками| Bed and breakfast'!J5</f>
        <v>45814</v>
      </c>
      <c r="K4" s="113">
        <f>'C завтраками| Bed and breakfast'!K5</f>
        <v>45816</v>
      </c>
      <c r="L4" s="113">
        <f>'C завтраками| Bed and breakfast'!L5</f>
        <v>45819</v>
      </c>
      <c r="M4" s="113">
        <f>'C завтраками| Bed and breakfast'!M5</f>
        <v>45822</v>
      </c>
      <c r="N4" s="113">
        <f>'C завтраками| Bed and breakfast'!N5</f>
        <v>45823</v>
      </c>
      <c r="O4" s="113">
        <f>'C завтраками| Bed and breakfast'!O5</f>
        <v>45836</v>
      </c>
      <c r="P4" s="113">
        <f>'C завтраками| Bed and breakfast'!P5</f>
        <v>45838</v>
      </c>
      <c r="Q4" s="113">
        <f>'C завтраками| Bed and breakfast'!Q5</f>
        <v>45848</v>
      </c>
      <c r="R4" s="113">
        <f>'C завтраками| Bed and breakfast'!R5</f>
        <v>45851</v>
      </c>
      <c r="S4" s="113">
        <f>'C завтраками| Bed and breakfast'!S5</f>
        <v>45854</v>
      </c>
      <c r="T4" s="113">
        <f>'C завтраками| Bed and breakfast'!T5</f>
        <v>45855</v>
      </c>
      <c r="U4" s="113">
        <f>'C завтраками| Bed and breakfast'!U5</f>
        <v>45857</v>
      </c>
      <c r="V4" s="113">
        <f>'C завтраками| Bed and breakfast'!V5</f>
        <v>45862</v>
      </c>
      <c r="W4" s="113">
        <f>'C завтраками| Bed and breakfast'!W5</f>
        <v>45864</v>
      </c>
      <c r="X4" s="113">
        <f>'C завтраками| Bed and breakfast'!X5</f>
        <v>45866</v>
      </c>
      <c r="Y4" s="113">
        <f>'C завтраками| Bed and breakfast'!Y5</f>
        <v>45869</v>
      </c>
      <c r="Z4" s="113">
        <f>'C завтраками| Bed and breakfast'!Z5</f>
        <v>45871</v>
      </c>
      <c r="AA4" s="113">
        <f>'C завтраками| Bed and breakfast'!AA5</f>
        <v>45877</v>
      </c>
      <c r="AB4" s="113">
        <f>'C завтраками| Bed and breakfast'!AB5</f>
        <v>45878</v>
      </c>
      <c r="AC4" s="113">
        <f>'C завтраками| Bed and breakfast'!AC5</f>
        <v>45883</v>
      </c>
      <c r="AD4" s="113">
        <f>'C завтраками| Bed and breakfast'!AD5</f>
        <v>45885</v>
      </c>
      <c r="AE4" s="113">
        <f>'C завтраками| Bed and breakfast'!AE5</f>
        <v>45888</v>
      </c>
      <c r="AF4" s="113">
        <f>'C завтраками| Bed and breakfast'!AF5</f>
        <v>45890</v>
      </c>
      <c r="AG4" s="113">
        <f>'C завтраками| Bed and breakfast'!AG5</f>
        <v>45892</v>
      </c>
      <c r="AH4" s="113">
        <f>'C завтраками| Bed and breakfast'!AH5</f>
        <v>45900</v>
      </c>
      <c r="AI4" s="113">
        <f>'C завтраками| Bed and breakfast'!AI5</f>
        <v>45904</v>
      </c>
      <c r="AJ4" s="113">
        <f>'C завтраками| Bed and breakfast'!AJ5</f>
        <v>45908</v>
      </c>
      <c r="AK4" s="113">
        <f>'C завтраками| Bed and breakfast'!AK5</f>
        <v>45921</v>
      </c>
      <c r="AL4" s="113">
        <f>'C завтраками| Bed and breakfast'!AL5</f>
        <v>45927</v>
      </c>
      <c r="AM4" s="113">
        <f>'C завтраками| Bed and breakfast'!AM5</f>
        <v>45930</v>
      </c>
    </row>
    <row r="5" spans="1:39"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s="16" customFormat="1" ht="12" customHeight="1" x14ac:dyDescent="0.2">
      <c r="A6" s="43">
        <v>1</v>
      </c>
      <c r="B6" s="13">
        <f>'C завтраками| Bed and breakfast'!B7*0.9</f>
        <v>6300</v>
      </c>
      <c r="C6" s="13">
        <f>'C завтраками| Bed and breakfast'!C7*0.9</f>
        <v>8460</v>
      </c>
      <c r="D6" s="13">
        <f>'C завтраками| Bed and breakfast'!D7*0.9</f>
        <v>8460</v>
      </c>
      <c r="E6" s="13">
        <f>'C завтраками| Bed and breakfast'!E7*0.9</f>
        <v>6750</v>
      </c>
      <c r="F6" s="13">
        <f>'C завтраками| Bed and breakfast'!F7*0.9</f>
        <v>7200</v>
      </c>
      <c r="G6" s="13">
        <f>'C завтраками| Bed and breakfast'!G7*0.9</f>
        <v>6300</v>
      </c>
      <c r="H6" s="13">
        <f>'C завтраками| Bed and breakfast'!H7*0.9</f>
        <v>6750</v>
      </c>
      <c r="I6" s="13">
        <f>'C завтраками| Bed and breakfast'!I7*0.9</f>
        <v>8910</v>
      </c>
      <c r="J6" s="13">
        <f>'C завтраками| Bed and breakfast'!J7*0.9</f>
        <v>8910</v>
      </c>
      <c r="K6" s="13">
        <f>'C завтраками| Bed and breakfast'!K7*0.9</f>
        <v>8910</v>
      </c>
      <c r="L6" s="13">
        <f>'C завтраками| Bed and breakfast'!L7*0.9</f>
        <v>6930</v>
      </c>
      <c r="M6" s="13">
        <f>'C завтраками| Bed and breakfast'!M7*0.9</f>
        <v>8010</v>
      </c>
      <c r="N6" s="13">
        <f>'C завтраками| Bed and breakfast'!N7*0.9</f>
        <v>7560</v>
      </c>
      <c r="O6" s="13">
        <f>'C завтраками| Bed and breakfast'!O7*0.9</f>
        <v>7200</v>
      </c>
      <c r="P6" s="13">
        <f>'C завтраками| Bed and breakfast'!P7*0.9</f>
        <v>10260</v>
      </c>
      <c r="Q6" s="13">
        <f>'C завтраками| Bed and breakfast'!Q7*0.9</f>
        <v>10800</v>
      </c>
      <c r="R6" s="13">
        <f>'C завтраками| Bed and breakfast'!R7*0.9</f>
        <v>11970</v>
      </c>
      <c r="S6" s="13">
        <f>'C завтраками| Bed and breakfast'!S7*0.9</f>
        <v>8910</v>
      </c>
      <c r="T6" s="13">
        <f>'C завтраками| Bed and breakfast'!T7*0.9</f>
        <v>9810</v>
      </c>
      <c r="U6" s="13">
        <f>'C завтраками| Bed and breakfast'!U7*0.9</f>
        <v>10260</v>
      </c>
      <c r="V6" s="13">
        <f>'C завтраками| Bed and breakfast'!V7*0.9</f>
        <v>9810</v>
      </c>
      <c r="W6" s="13">
        <f>'C завтраками| Bed and breakfast'!W7*0.9</f>
        <v>10800</v>
      </c>
      <c r="X6" s="13">
        <f>'C завтраками| Bed and breakfast'!X7*0.9</f>
        <v>10800</v>
      </c>
      <c r="Y6" s="13">
        <f>'C завтраками| Bed and breakfast'!Y7*0.9</f>
        <v>9810</v>
      </c>
      <c r="Z6" s="13">
        <f>'C завтраками| Bed and breakfast'!Z7*0.9</f>
        <v>10260</v>
      </c>
      <c r="AA6" s="13">
        <f>'C завтраками| Bed and breakfast'!AA7*0.9</f>
        <v>10260</v>
      </c>
      <c r="AB6" s="13">
        <f>'C завтраками| Bed and breakfast'!AB7*0.9</f>
        <v>10800</v>
      </c>
      <c r="AC6" s="13">
        <f>'C завтраками| Bed and breakfast'!AC7*0.9</f>
        <v>10800</v>
      </c>
      <c r="AD6" s="13">
        <f>'C завтраками| Bed and breakfast'!AD7*0.9</f>
        <v>11160</v>
      </c>
      <c r="AE6" s="13">
        <f>'C завтраками| Bed and breakfast'!AE7*0.9</f>
        <v>10800</v>
      </c>
      <c r="AF6" s="13">
        <f>'C завтраками| Bed and breakfast'!AF7*0.9</f>
        <v>8910</v>
      </c>
      <c r="AG6" s="13">
        <f>'C завтраками| Bed and breakfast'!AG7*0.9</f>
        <v>10260</v>
      </c>
      <c r="AH6" s="13">
        <f>'C завтраками| Bed and breakfast'!AH7*0.9</f>
        <v>8460</v>
      </c>
      <c r="AI6" s="13">
        <f>'C завтраками| Bed and breakfast'!AI7*0.9</f>
        <v>7650</v>
      </c>
      <c r="AJ6" s="13">
        <f>'C завтраками| Bed and breakfast'!AJ7*0.9</f>
        <v>8460</v>
      </c>
      <c r="AK6" s="13">
        <f>'C завтраками| Bed and breakfast'!AK7*0.9</f>
        <v>8730</v>
      </c>
      <c r="AL6" s="13">
        <f>'C завтраками| Bed and breakfast'!AL7*0.9</f>
        <v>8460</v>
      </c>
      <c r="AM6" s="13">
        <f>'C завтраками| Bed and breakfast'!AM7*0.9</f>
        <v>7200</v>
      </c>
    </row>
    <row r="7" spans="1:39" s="16" customFormat="1" ht="12" customHeight="1" x14ac:dyDescent="0.2">
      <c r="A7" s="43">
        <v>2</v>
      </c>
      <c r="B7" s="13">
        <f>'C завтраками| Bed and breakfast'!B8*0.9</f>
        <v>7650</v>
      </c>
      <c r="C7" s="13">
        <f>'C завтраками| Bed and breakfast'!C8*0.9</f>
        <v>9810</v>
      </c>
      <c r="D7" s="13">
        <f>'C завтраками| Bed and breakfast'!D8*0.9</f>
        <v>9810</v>
      </c>
      <c r="E7" s="13">
        <f>'C завтраками| Bed and breakfast'!E8*0.9</f>
        <v>8100</v>
      </c>
      <c r="F7" s="13">
        <f>'C завтраками| Bed and breakfast'!F8*0.9</f>
        <v>8550</v>
      </c>
      <c r="G7" s="13">
        <f>'C завтраками| Bed and breakfast'!G8*0.9</f>
        <v>7650</v>
      </c>
      <c r="H7" s="13">
        <f>'C завтраками| Bed and breakfast'!H8*0.9</f>
        <v>8100</v>
      </c>
      <c r="I7" s="13">
        <f>'C завтраками| Bed and breakfast'!I8*0.9</f>
        <v>10260</v>
      </c>
      <c r="J7" s="13">
        <f>'C завтраками| Bed and breakfast'!J8*0.9</f>
        <v>10260</v>
      </c>
      <c r="K7" s="13">
        <f>'C завтраками| Bed and breakfast'!K8*0.9</f>
        <v>10260</v>
      </c>
      <c r="L7" s="13">
        <f>'C завтраками| Bed and breakfast'!L8*0.9</f>
        <v>8280</v>
      </c>
      <c r="M7" s="13">
        <f>'C завтраками| Bed and breakfast'!M8*0.9</f>
        <v>9360</v>
      </c>
      <c r="N7" s="13">
        <f>'C завтраками| Bed and breakfast'!N8*0.9</f>
        <v>8910</v>
      </c>
      <c r="O7" s="13">
        <f>'C завтраками| Bed and breakfast'!O8*0.9</f>
        <v>8550</v>
      </c>
      <c r="P7" s="13">
        <f>'C завтраками| Bed and breakfast'!P8*0.9</f>
        <v>11610</v>
      </c>
      <c r="Q7" s="13">
        <f>'C завтраками| Bed and breakfast'!Q8*0.9</f>
        <v>12150</v>
      </c>
      <c r="R7" s="13">
        <f>'C завтраками| Bed and breakfast'!R8*0.9</f>
        <v>13320</v>
      </c>
      <c r="S7" s="13">
        <f>'C завтраками| Bed and breakfast'!S8*0.9</f>
        <v>10260</v>
      </c>
      <c r="T7" s="13">
        <f>'C завтраками| Bed and breakfast'!T8*0.9</f>
        <v>11160</v>
      </c>
      <c r="U7" s="13">
        <f>'C завтраками| Bed and breakfast'!U8*0.9</f>
        <v>11610</v>
      </c>
      <c r="V7" s="13">
        <f>'C завтраками| Bed and breakfast'!V8*0.9</f>
        <v>11160</v>
      </c>
      <c r="W7" s="13">
        <f>'C завтраками| Bed and breakfast'!W8*0.9</f>
        <v>12150</v>
      </c>
      <c r="X7" s="13">
        <f>'C завтраками| Bed and breakfast'!X8*0.9</f>
        <v>12150</v>
      </c>
      <c r="Y7" s="13">
        <f>'C завтраками| Bed and breakfast'!Y8*0.9</f>
        <v>11160</v>
      </c>
      <c r="Z7" s="13">
        <f>'C завтраками| Bed and breakfast'!Z8*0.9</f>
        <v>11610</v>
      </c>
      <c r="AA7" s="13">
        <f>'C завтраками| Bed and breakfast'!AA8*0.9</f>
        <v>11610</v>
      </c>
      <c r="AB7" s="13">
        <f>'C завтраками| Bed and breakfast'!AB8*0.9</f>
        <v>12150</v>
      </c>
      <c r="AC7" s="13">
        <f>'C завтраками| Bed and breakfast'!AC8*0.9</f>
        <v>12150</v>
      </c>
      <c r="AD7" s="13">
        <f>'C завтраками| Bed and breakfast'!AD8*0.9</f>
        <v>12510</v>
      </c>
      <c r="AE7" s="13">
        <f>'C завтраками| Bed and breakfast'!AE8*0.9</f>
        <v>12150</v>
      </c>
      <c r="AF7" s="13">
        <f>'C завтраками| Bed and breakfast'!AF8*0.9</f>
        <v>10260</v>
      </c>
      <c r="AG7" s="13">
        <f>'C завтраками| Bed and breakfast'!AG8*0.9</f>
        <v>11610</v>
      </c>
      <c r="AH7" s="13">
        <f>'C завтраками| Bed and breakfast'!AH8*0.9</f>
        <v>9810</v>
      </c>
      <c r="AI7" s="13">
        <f>'C завтраками| Bed and breakfast'!AI8*0.9</f>
        <v>9000</v>
      </c>
      <c r="AJ7" s="13">
        <f>'C завтраками| Bed and breakfast'!AJ8*0.9</f>
        <v>9810</v>
      </c>
      <c r="AK7" s="13">
        <f>'C завтраками| Bed and breakfast'!AK8*0.9</f>
        <v>10080</v>
      </c>
      <c r="AL7" s="13">
        <f>'C завтраками| Bed and breakfast'!AL8*0.9</f>
        <v>9810</v>
      </c>
      <c r="AM7" s="13">
        <f>'C завтраками| Bed and breakfast'!AM8*0.9</f>
        <v>8550</v>
      </c>
    </row>
    <row r="8" spans="1:39"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s="16" customFormat="1" ht="12" customHeight="1" x14ac:dyDescent="0.2">
      <c r="A9" s="43">
        <v>1</v>
      </c>
      <c r="B9" s="13">
        <f>'C завтраками| Bed and breakfast'!B10*0.9</f>
        <v>8100</v>
      </c>
      <c r="C9" s="13">
        <f>'C завтраками| Bed and breakfast'!C10*0.9</f>
        <v>10260</v>
      </c>
      <c r="D9" s="13">
        <f>'C завтраками| Bed and breakfast'!D10*0.9</f>
        <v>10260</v>
      </c>
      <c r="E9" s="13">
        <f>'C завтраками| Bed and breakfast'!E10*0.9</f>
        <v>8550</v>
      </c>
      <c r="F9" s="13">
        <f>'C завтраками| Bed and breakfast'!F10*0.9</f>
        <v>9000</v>
      </c>
      <c r="G9" s="13">
        <f>'C завтраками| Bed and breakfast'!G10*0.9</f>
        <v>8100</v>
      </c>
      <c r="H9" s="13">
        <f>'C завтраками| Bed and breakfast'!H10*0.9</f>
        <v>8550</v>
      </c>
      <c r="I9" s="13">
        <f>'C завтраками| Bed and breakfast'!I10*0.9</f>
        <v>10710</v>
      </c>
      <c r="J9" s="13">
        <f>'C завтраками| Bed and breakfast'!J10*0.9</f>
        <v>10710</v>
      </c>
      <c r="K9" s="13">
        <f>'C завтраками| Bed and breakfast'!K10*0.9</f>
        <v>10710</v>
      </c>
      <c r="L9" s="13">
        <f>'C завтраками| Bed and breakfast'!L10*0.9</f>
        <v>8730</v>
      </c>
      <c r="M9" s="13">
        <f>'C завтраками| Bed and breakfast'!M10*0.9</f>
        <v>9810</v>
      </c>
      <c r="N9" s="13">
        <f>'C завтраками| Bed and breakfast'!N10*0.9</f>
        <v>9360</v>
      </c>
      <c r="O9" s="13">
        <f>'C завтраками| Bed and breakfast'!O10*0.9</f>
        <v>9000</v>
      </c>
      <c r="P9" s="13">
        <f>'C завтраками| Bed and breakfast'!P10*0.9</f>
        <v>12060</v>
      </c>
      <c r="Q9" s="13">
        <f>'C завтраками| Bed and breakfast'!Q10*0.9</f>
        <v>12600</v>
      </c>
      <c r="R9" s="13">
        <f>'C завтраками| Bed and breakfast'!R10*0.9</f>
        <v>13770</v>
      </c>
      <c r="S9" s="13">
        <f>'C завтраками| Bed and breakfast'!S10*0.9</f>
        <v>10710</v>
      </c>
      <c r="T9" s="13">
        <f>'C завтраками| Bed and breakfast'!T10*0.9</f>
        <v>11610</v>
      </c>
      <c r="U9" s="13">
        <f>'C завтраками| Bed and breakfast'!U10*0.9</f>
        <v>12060</v>
      </c>
      <c r="V9" s="13">
        <f>'C завтраками| Bed and breakfast'!V10*0.9</f>
        <v>11610</v>
      </c>
      <c r="W9" s="13">
        <f>'C завтраками| Bed and breakfast'!W10*0.9</f>
        <v>12600</v>
      </c>
      <c r="X9" s="13">
        <f>'C завтраками| Bed and breakfast'!X10*0.9</f>
        <v>12600</v>
      </c>
      <c r="Y9" s="13">
        <f>'C завтраками| Bed and breakfast'!Y10*0.9</f>
        <v>11610</v>
      </c>
      <c r="Z9" s="13">
        <f>'C завтраками| Bed and breakfast'!Z10*0.9</f>
        <v>12060</v>
      </c>
      <c r="AA9" s="13">
        <f>'C завтраками| Bed and breakfast'!AA10*0.9</f>
        <v>12060</v>
      </c>
      <c r="AB9" s="13">
        <f>'C завтраками| Bed and breakfast'!AB10*0.9</f>
        <v>12600</v>
      </c>
      <c r="AC9" s="13">
        <f>'C завтраками| Bed and breakfast'!AC10*0.9</f>
        <v>12600</v>
      </c>
      <c r="AD9" s="13">
        <f>'C завтраками| Bed and breakfast'!AD10*0.9</f>
        <v>12960</v>
      </c>
      <c r="AE9" s="13">
        <f>'C завтраками| Bed and breakfast'!AE10*0.9</f>
        <v>12600</v>
      </c>
      <c r="AF9" s="13">
        <f>'C завтраками| Bed and breakfast'!AF10*0.9</f>
        <v>10710</v>
      </c>
      <c r="AG9" s="13">
        <f>'C завтраками| Bed and breakfast'!AG10*0.9</f>
        <v>12060</v>
      </c>
      <c r="AH9" s="13">
        <f>'C завтраками| Bed and breakfast'!AH10*0.9</f>
        <v>10260</v>
      </c>
      <c r="AI9" s="13">
        <f>'C завтраками| Bed and breakfast'!AI10*0.9</f>
        <v>9000</v>
      </c>
      <c r="AJ9" s="13">
        <f>'C завтраками| Bed and breakfast'!AJ10*0.9</f>
        <v>9810</v>
      </c>
      <c r="AK9" s="13">
        <f>'C завтраками| Bed and breakfast'!AK10*0.9</f>
        <v>10080</v>
      </c>
      <c r="AL9" s="13">
        <f>'C завтраками| Bed and breakfast'!AL10*0.9</f>
        <v>9810</v>
      </c>
      <c r="AM9" s="13">
        <f>'C завтраками| Bed and breakfast'!AM10*0.9</f>
        <v>8550</v>
      </c>
    </row>
    <row r="10" spans="1:39" s="16" customFormat="1" ht="12" customHeight="1" x14ac:dyDescent="0.2">
      <c r="A10" s="43">
        <v>2</v>
      </c>
      <c r="B10" s="13">
        <f>'C завтраками| Bed and breakfast'!B11*0.9</f>
        <v>9450</v>
      </c>
      <c r="C10" s="13">
        <f>'C завтраками| Bed and breakfast'!C11*0.9</f>
        <v>11610</v>
      </c>
      <c r="D10" s="13">
        <f>'C завтраками| Bed and breakfast'!D11*0.9</f>
        <v>11610</v>
      </c>
      <c r="E10" s="13">
        <f>'C завтраками| Bed and breakfast'!E11*0.9</f>
        <v>9900</v>
      </c>
      <c r="F10" s="13">
        <f>'C завтраками| Bed and breakfast'!F11*0.9</f>
        <v>10350</v>
      </c>
      <c r="G10" s="13">
        <f>'C завтраками| Bed and breakfast'!G11*0.9</f>
        <v>9450</v>
      </c>
      <c r="H10" s="13">
        <f>'C завтраками| Bed and breakfast'!H11*0.9</f>
        <v>9900</v>
      </c>
      <c r="I10" s="13">
        <f>'C завтраками| Bed and breakfast'!I11*0.9</f>
        <v>12060</v>
      </c>
      <c r="J10" s="13">
        <f>'C завтраками| Bed and breakfast'!J11*0.9</f>
        <v>12060</v>
      </c>
      <c r="K10" s="13">
        <f>'C завтраками| Bed and breakfast'!K11*0.9</f>
        <v>12060</v>
      </c>
      <c r="L10" s="13">
        <f>'C завтраками| Bed and breakfast'!L11*0.9</f>
        <v>10080</v>
      </c>
      <c r="M10" s="13">
        <f>'C завтраками| Bed and breakfast'!M11*0.9</f>
        <v>11160</v>
      </c>
      <c r="N10" s="13">
        <f>'C завтраками| Bed and breakfast'!N11*0.9</f>
        <v>10710</v>
      </c>
      <c r="O10" s="13">
        <f>'C завтраками| Bed and breakfast'!O11*0.9</f>
        <v>10350</v>
      </c>
      <c r="P10" s="13">
        <f>'C завтраками| Bed and breakfast'!P11*0.9</f>
        <v>13410</v>
      </c>
      <c r="Q10" s="13">
        <f>'C завтраками| Bed and breakfast'!Q11*0.9</f>
        <v>13950</v>
      </c>
      <c r="R10" s="13">
        <f>'C завтраками| Bed and breakfast'!R11*0.9</f>
        <v>15120</v>
      </c>
      <c r="S10" s="13">
        <f>'C завтраками| Bed and breakfast'!S11*0.9</f>
        <v>12060</v>
      </c>
      <c r="T10" s="13">
        <f>'C завтраками| Bed and breakfast'!T11*0.9</f>
        <v>12960</v>
      </c>
      <c r="U10" s="13">
        <f>'C завтраками| Bed and breakfast'!U11*0.9</f>
        <v>13410</v>
      </c>
      <c r="V10" s="13">
        <f>'C завтраками| Bed and breakfast'!V11*0.9</f>
        <v>12960</v>
      </c>
      <c r="W10" s="13">
        <f>'C завтраками| Bed and breakfast'!W11*0.9</f>
        <v>13950</v>
      </c>
      <c r="X10" s="13">
        <f>'C завтраками| Bed and breakfast'!X11*0.9</f>
        <v>13950</v>
      </c>
      <c r="Y10" s="13">
        <f>'C завтраками| Bed and breakfast'!Y11*0.9</f>
        <v>12960</v>
      </c>
      <c r="Z10" s="13">
        <f>'C завтраками| Bed and breakfast'!Z11*0.9</f>
        <v>13410</v>
      </c>
      <c r="AA10" s="13">
        <f>'C завтраками| Bed and breakfast'!AA11*0.9</f>
        <v>13410</v>
      </c>
      <c r="AB10" s="13">
        <f>'C завтраками| Bed and breakfast'!AB11*0.9</f>
        <v>13950</v>
      </c>
      <c r="AC10" s="13">
        <f>'C завтраками| Bed and breakfast'!AC11*0.9</f>
        <v>13950</v>
      </c>
      <c r="AD10" s="13">
        <f>'C завтраками| Bed and breakfast'!AD11*0.9</f>
        <v>14310</v>
      </c>
      <c r="AE10" s="13">
        <f>'C завтраками| Bed and breakfast'!AE11*0.9</f>
        <v>13950</v>
      </c>
      <c r="AF10" s="13">
        <f>'C завтраками| Bed and breakfast'!AF11*0.9</f>
        <v>12060</v>
      </c>
      <c r="AG10" s="13">
        <f>'C завтраками| Bed and breakfast'!AG11*0.9</f>
        <v>13410</v>
      </c>
      <c r="AH10" s="13">
        <f>'C завтраками| Bed and breakfast'!AH11*0.9</f>
        <v>11610</v>
      </c>
      <c r="AI10" s="13">
        <f>'C завтраками| Bed and breakfast'!AI11*0.9</f>
        <v>10350</v>
      </c>
      <c r="AJ10" s="13">
        <f>'C завтраками| Bed and breakfast'!AJ11*0.9</f>
        <v>11160</v>
      </c>
      <c r="AK10" s="13">
        <f>'C завтраками| Bed and breakfast'!AK11*0.9</f>
        <v>11430</v>
      </c>
      <c r="AL10" s="13">
        <f>'C завтраками| Bed and breakfast'!AL11*0.9</f>
        <v>11160</v>
      </c>
      <c r="AM10" s="13">
        <f>'C завтраками| Bed and breakfast'!AM11*0.9</f>
        <v>9900</v>
      </c>
    </row>
    <row r="11" spans="1:39"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s="16" customFormat="1" ht="12" customHeight="1" x14ac:dyDescent="0.2">
      <c r="A12" s="4">
        <v>1</v>
      </c>
      <c r="B12" s="13">
        <f>'C завтраками| Bed and breakfast'!B13*0.9</f>
        <v>13050</v>
      </c>
      <c r="C12" s="13">
        <f>'C завтраками| Bed and breakfast'!C13*0.9</f>
        <v>15210</v>
      </c>
      <c r="D12" s="13">
        <f>'C завтраками| Bed and breakfast'!D13*0.9</f>
        <v>15210</v>
      </c>
      <c r="E12" s="13">
        <f>'C завтраками| Bed and breakfast'!E13*0.9</f>
        <v>13500</v>
      </c>
      <c r="F12" s="13">
        <f>'C завтраками| Bed and breakfast'!F13*0.9</f>
        <v>13950</v>
      </c>
      <c r="G12" s="13">
        <f>'C завтраками| Bed and breakfast'!G13*0.9</f>
        <v>13050</v>
      </c>
      <c r="H12" s="13">
        <f>'C завтраками| Bed and breakfast'!H13*0.9</f>
        <v>13500</v>
      </c>
      <c r="I12" s="13">
        <f>'C завтраками| Bed and breakfast'!I13*0.9</f>
        <v>15660</v>
      </c>
      <c r="J12" s="13">
        <f>'C завтраками| Bed and breakfast'!J13*0.9</f>
        <v>15660</v>
      </c>
      <c r="K12" s="13">
        <f>'C завтраками| Bed and breakfast'!K13*0.9</f>
        <v>15660</v>
      </c>
      <c r="L12" s="13">
        <f>'C завтраками| Bed and breakfast'!L13*0.9</f>
        <v>13680</v>
      </c>
      <c r="M12" s="13">
        <f>'C завтраками| Bed and breakfast'!M13*0.9</f>
        <v>14760</v>
      </c>
      <c r="N12" s="13">
        <f>'C завтраками| Bed and breakfast'!N13*0.9</f>
        <v>14310</v>
      </c>
      <c r="O12" s="13">
        <f>'C завтраками| Bed and breakfast'!O13*0.9</f>
        <v>13950</v>
      </c>
      <c r="P12" s="13">
        <f>'C завтраками| Bed and breakfast'!P13*0.9</f>
        <v>17010</v>
      </c>
      <c r="Q12" s="13">
        <f>'C завтраками| Bed and breakfast'!Q13*0.9</f>
        <v>17550</v>
      </c>
      <c r="R12" s="13">
        <f>'C завтраками| Bed and breakfast'!R13*0.9</f>
        <v>18720</v>
      </c>
      <c r="S12" s="13">
        <f>'C завтраками| Bed and breakfast'!S13*0.9</f>
        <v>15660</v>
      </c>
      <c r="T12" s="13">
        <f>'C завтраками| Bed and breakfast'!T13*0.9</f>
        <v>16560</v>
      </c>
      <c r="U12" s="13">
        <f>'C завтраками| Bed and breakfast'!U13*0.9</f>
        <v>17010</v>
      </c>
      <c r="V12" s="13">
        <f>'C завтраками| Bed and breakfast'!V13*0.9</f>
        <v>16560</v>
      </c>
      <c r="W12" s="13">
        <f>'C завтраками| Bed and breakfast'!W13*0.9</f>
        <v>17550</v>
      </c>
      <c r="X12" s="13">
        <f>'C завтраками| Bed and breakfast'!X13*0.9</f>
        <v>17550</v>
      </c>
      <c r="Y12" s="13">
        <f>'C завтраками| Bed and breakfast'!Y13*0.9</f>
        <v>16560</v>
      </c>
      <c r="Z12" s="13">
        <f>'C завтраками| Bed and breakfast'!Z13*0.9</f>
        <v>17010</v>
      </c>
      <c r="AA12" s="13">
        <f>'C завтраками| Bed and breakfast'!AA13*0.9</f>
        <v>17010</v>
      </c>
      <c r="AB12" s="13">
        <f>'C завтраками| Bed and breakfast'!AB13*0.9</f>
        <v>17550</v>
      </c>
      <c r="AC12" s="13">
        <f>'C завтраками| Bed and breakfast'!AC13*0.9</f>
        <v>17550</v>
      </c>
      <c r="AD12" s="13">
        <f>'C завтраками| Bed and breakfast'!AD13*0.9</f>
        <v>17910</v>
      </c>
      <c r="AE12" s="13">
        <f>'C завтраками| Bed and breakfast'!AE13*0.9</f>
        <v>17550</v>
      </c>
      <c r="AF12" s="13">
        <f>'C завтраками| Bed and breakfast'!AF13*0.9</f>
        <v>15660</v>
      </c>
      <c r="AG12" s="13">
        <f>'C завтраками| Bed and breakfast'!AG13*0.9</f>
        <v>17010</v>
      </c>
      <c r="AH12" s="13">
        <f>'C завтраками| Bed and breakfast'!AH13*0.9</f>
        <v>15210</v>
      </c>
      <c r="AI12" s="13">
        <f>'C завтраками| Bed and breakfast'!AI13*0.9</f>
        <v>13500</v>
      </c>
      <c r="AJ12" s="13">
        <f>'C завтраками| Bed and breakfast'!AJ13*0.9</f>
        <v>14310</v>
      </c>
      <c r="AK12" s="13">
        <f>'C завтраками| Bed and breakfast'!AK13*0.9</f>
        <v>14580</v>
      </c>
      <c r="AL12" s="13">
        <f>'C завтраками| Bed and breakfast'!AL13*0.9</f>
        <v>14310</v>
      </c>
      <c r="AM12" s="13">
        <f>'C завтраками| Bed and breakfast'!AM13*0.9</f>
        <v>13050</v>
      </c>
    </row>
    <row r="13" spans="1:39" s="16" customFormat="1" ht="12" customHeight="1" x14ac:dyDescent="0.2">
      <c r="A13" s="4">
        <v>2</v>
      </c>
      <c r="B13" s="13">
        <f>'C завтраками| Bed and breakfast'!B14*0.9</f>
        <v>14400</v>
      </c>
      <c r="C13" s="13">
        <f>'C завтраками| Bed and breakfast'!C14*0.9</f>
        <v>16560</v>
      </c>
      <c r="D13" s="13">
        <f>'C завтраками| Bed and breakfast'!D14*0.9</f>
        <v>16560</v>
      </c>
      <c r="E13" s="13">
        <f>'C завтраками| Bed and breakfast'!E14*0.9</f>
        <v>14850</v>
      </c>
      <c r="F13" s="13">
        <f>'C завтраками| Bed and breakfast'!F14*0.9</f>
        <v>15300</v>
      </c>
      <c r="G13" s="13">
        <f>'C завтраками| Bed and breakfast'!G14*0.9</f>
        <v>14400</v>
      </c>
      <c r="H13" s="13">
        <f>'C завтраками| Bed and breakfast'!H14*0.9</f>
        <v>14850</v>
      </c>
      <c r="I13" s="13">
        <f>'C завтраками| Bed and breakfast'!I14*0.9</f>
        <v>17010</v>
      </c>
      <c r="J13" s="13">
        <f>'C завтраками| Bed and breakfast'!J14*0.9</f>
        <v>17010</v>
      </c>
      <c r="K13" s="13">
        <f>'C завтраками| Bed and breakfast'!K14*0.9</f>
        <v>17010</v>
      </c>
      <c r="L13" s="13">
        <f>'C завтраками| Bed and breakfast'!L14*0.9</f>
        <v>15030</v>
      </c>
      <c r="M13" s="13">
        <f>'C завтраками| Bed and breakfast'!M14*0.9</f>
        <v>16110</v>
      </c>
      <c r="N13" s="13">
        <f>'C завтраками| Bed and breakfast'!N14*0.9</f>
        <v>15660</v>
      </c>
      <c r="O13" s="13">
        <f>'C завтраками| Bed and breakfast'!O14*0.9</f>
        <v>15300</v>
      </c>
      <c r="P13" s="13">
        <f>'C завтраками| Bed and breakfast'!P14*0.9</f>
        <v>18360</v>
      </c>
      <c r="Q13" s="13">
        <f>'C завтраками| Bed and breakfast'!Q14*0.9</f>
        <v>18900</v>
      </c>
      <c r="R13" s="13">
        <f>'C завтраками| Bed and breakfast'!R14*0.9</f>
        <v>20070</v>
      </c>
      <c r="S13" s="13">
        <f>'C завтраками| Bed and breakfast'!S14*0.9</f>
        <v>17010</v>
      </c>
      <c r="T13" s="13">
        <f>'C завтраками| Bed and breakfast'!T14*0.9</f>
        <v>17910</v>
      </c>
      <c r="U13" s="13">
        <f>'C завтраками| Bed and breakfast'!U14*0.9</f>
        <v>18360</v>
      </c>
      <c r="V13" s="13">
        <f>'C завтраками| Bed and breakfast'!V14*0.9</f>
        <v>17910</v>
      </c>
      <c r="W13" s="13">
        <f>'C завтраками| Bed and breakfast'!W14*0.9</f>
        <v>18900</v>
      </c>
      <c r="X13" s="13">
        <f>'C завтраками| Bed and breakfast'!X14*0.9</f>
        <v>18900</v>
      </c>
      <c r="Y13" s="13">
        <f>'C завтраками| Bed and breakfast'!Y14*0.9</f>
        <v>17910</v>
      </c>
      <c r="Z13" s="13">
        <f>'C завтраками| Bed and breakfast'!Z14*0.9</f>
        <v>18360</v>
      </c>
      <c r="AA13" s="13">
        <f>'C завтраками| Bed and breakfast'!AA14*0.9</f>
        <v>18360</v>
      </c>
      <c r="AB13" s="13">
        <f>'C завтраками| Bed and breakfast'!AB14*0.9</f>
        <v>18900</v>
      </c>
      <c r="AC13" s="13">
        <f>'C завтраками| Bed and breakfast'!AC14*0.9</f>
        <v>18900</v>
      </c>
      <c r="AD13" s="13">
        <f>'C завтраками| Bed and breakfast'!AD14*0.9</f>
        <v>19260</v>
      </c>
      <c r="AE13" s="13">
        <f>'C завтраками| Bed and breakfast'!AE14*0.9</f>
        <v>18900</v>
      </c>
      <c r="AF13" s="13">
        <f>'C завтраками| Bed and breakfast'!AF14*0.9</f>
        <v>17010</v>
      </c>
      <c r="AG13" s="13">
        <f>'C завтраками| Bed and breakfast'!AG14*0.9</f>
        <v>18360</v>
      </c>
      <c r="AH13" s="13">
        <f>'C завтраками| Bed and breakfast'!AH14*0.9</f>
        <v>16560</v>
      </c>
      <c r="AI13" s="13">
        <f>'C завтраками| Bed and breakfast'!AI14*0.9</f>
        <v>14850</v>
      </c>
      <c r="AJ13" s="13">
        <f>'C завтраками| Bed and breakfast'!AJ14*0.9</f>
        <v>15660</v>
      </c>
      <c r="AK13" s="13">
        <f>'C завтраками| Bed and breakfast'!AK14*0.9</f>
        <v>15930</v>
      </c>
      <c r="AL13" s="13">
        <f>'C завтраками| Bed and breakfast'!AL14*0.9</f>
        <v>15660</v>
      </c>
      <c r="AM13" s="13">
        <f>'C завтраками| Bed and breakfast'!AM14*0.9</f>
        <v>14400</v>
      </c>
    </row>
    <row r="14" spans="1:39"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s="16" customFormat="1" ht="12" customHeight="1" x14ac:dyDescent="0.2">
      <c r="A15" s="4">
        <v>1</v>
      </c>
      <c r="B15" s="13">
        <f>'C завтраками| Bed and breakfast'!B16*0.9</f>
        <v>14850</v>
      </c>
      <c r="C15" s="13">
        <f>'C завтраками| Bed and breakfast'!C16*0.9</f>
        <v>17010</v>
      </c>
      <c r="D15" s="13">
        <f>'C завтраками| Bed and breakfast'!D16*0.9</f>
        <v>17010</v>
      </c>
      <c r="E15" s="13">
        <f>'C завтраками| Bed and breakfast'!E16*0.9</f>
        <v>15300</v>
      </c>
      <c r="F15" s="13">
        <f>'C завтраками| Bed and breakfast'!F16*0.9</f>
        <v>15750</v>
      </c>
      <c r="G15" s="13">
        <f>'C завтраками| Bed and breakfast'!G16*0.9</f>
        <v>14850</v>
      </c>
      <c r="H15" s="13">
        <f>'C завтраками| Bed and breakfast'!H16*0.9</f>
        <v>15300</v>
      </c>
      <c r="I15" s="13">
        <f>'C завтраками| Bed and breakfast'!I16*0.9</f>
        <v>17460</v>
      </c>
      <c r="J15" s="13">
        <f>'C завтраками| Bed and breakfast'!J16*0.9</f>
        <v>17460</v>
      </c>
      <c r="K15" s="13">
        <f>'C завтраками| Bed and breakfast'!K16*0.9</f>
        <v>17460</v>
      </c>
      <c r="L15" s="13">
        <f>'C завтраками| Bed and breakfast'!L16*0.9</f>
        <v>15480</v>
      </c>
      <c r="M15" s="13">
        <f>'C завтраками| Bed and breakfast'!M16*0.9</f>
        <v>16560</v>
      </c>
      <c r="N15" s="13">
        <f>'C завтраками| Bed and breakfast'!N16*0.9</f>
        <v>16110</v>
      </c>
      <c r="O15" s="13">
        <f>'C завтраками| Bed and breakfast'!O16*0.9</f>
        <v>15750</v>
      </c>
      <c r="P15" s="13">
        <f>'C завтраками| Bed and breakfast'!P16*0.9</f>
        <v>18810</v>
      </c>
      <c r="Q15" s="13">
        <f>'C завтраками| Bed and breakfast'!Q16*0.9</f>
        <v>19350</v>
      </c>
      <c r="R15" s="13">
        <f>'C завтраками| Bed and breakfast'!R16*0.9</f>
        <v>20520</v>
      </c>
      <c r="S15" s="13">
        <f>'C завтраками| Bed and breakfast'!S16*0.9</f>
        <v>17460</v>
      </c>
      <c r="T15" s="13">
        <f>'C завтраками| Bed and breakfast'!T16*0.9</f>
        <v>18360</v>
      </c>
      <c r="U15" s="13">
        <f>'C завтраками| Bed and breakfast'!U16*0.9</f>
        <v>18810</v>
      </c>
      <c r="V15" s="13">
        <f>'C завтраками| Bed and breakfast'!V16*0.9</f>
        <v>18360</v>
      </c>
      <c r="W15" s="13">
        <f>'C завтраками| Bed and breakfast'!W16*0.9</f>
        <v>19350</v>
      </c>
      <c r="X15" s="13">
        <f>'C завтраками| Bed and breakfast'!X16*0.9</f>
        <v>19350</v>
      </c>
      <c r="Y15" s="13">
        <f>'C завтраками| Bed and breakfast'!Y16*0.9</f>
        <v>18360</v>
      </c>
      <c r="Z15" s="13">
        <f>'C завтраками| Bed and breakfast'!Z16*0.9</f>
        <v>18810</v>
      </c>
      <c r="AA15" s="13">
        <f>'C завтраками| Bed and breakfast'!AA16*0.9</f>
        <v>18810</v>
      </c>
      <c r="AB15" s="13">
        <f>'C завтраками| Bed and breakfast'!AB16*0.9</f>
        <v>19350</v>
      </c>
      <c r="AC15" s="13">
        <f>'C завтраками| Bed and breakfast'!AC16*0.9</f>
        <v>19350</v>
      </c>
      <c r="AD15" s="13">
        <f>'C завтраками| Bed and breakfast'!AD16*0.9</f>
        <v>19710</v>
      </c>
      <c r="AE15" s="13">
        <f>'C завтраками| Bed and breakfast'!AE16*0.9</f>
        <v>19350</v>
      </c>
      <c r="AF15" s="13">
        <f>'C завтраками| Bed and breakfast'!AF16*0.9</f>
        <v>17460</v>
      </c>
      <c r="AG15" s="13">
        <f>'C завтраками| Bed and breakfast'!AG16*0.9</f>
        <v>18810</v>
      </c>
      <c r="AH15" s="13">
        <f>'C завтраками| Bed and breakfast'!AH16*0.9</f>
        <v>17010</v>
      </c>
      <c r="AI15" s="13">
        <f>'C завтраками| Bed and breakfast'!AI16*0.9</f>
        <v>15300</v>
      </c>
      <c r="AJ15" s="13">
        <f>'C завтраками| Bed and breakfast'!AJ16*0.9</f>
        <v>16110</v>
      </c>
      <c r="AK15" s="13">
        <f>'C завтраками| Bed and breakfast'!AK16*0.9</f>
        <v>16380</v>
      </c>
      <c r="AL15" s="13">
        <f>'C завтраками| Bed and breakfast'!AL16*0.9</f>
        <v>16110</v>
      </c>
      <c r="AM15" s="13">
        <f>'C завтраками| Bed and breakfast'!AM16*0.9</f>
        <v>14850</v>
      </c>
    </row>
    <row r="16" spans="1:39" s="16" customFormat="1" ht="12" customHeight="1" x14ac:dyDescent="0.2">
      <c r="A16" s="278">
        <v>2</v>
      </c>
      <c r="B16" s="13">
        <f>'C завтраками| Bed and breakfast'!B17*0.9</f>
        <v>16200</v>
      </c>
      <c r="C16" s="13">
        <f>'C завтраками| Bed and breakfast'!C17*0.9</f>
        <v>18360</v>
      </c>
      <c r="D16" s="13">
        <f>'C завтраками| Bed and breakfast'!D17*0.9</f>
        <v>18360</v>
      </c>
      <c r="E16" s="13">
        <f>'C завтраками| Bed and breakfast'!E17*0.9</f>
        <v>16650</v>
      </c>
      <c r="F16" s="13">
        <f>'C завтраками| Bed and breakfast'!F17*0.9</f>
        <v>17100</v>
      </c>
      <c r="G16" s="13">
        <f>'C завтраками| Bed and breakfast'!G17*0.9</f>
        <v>16200</v>
      </c>
      <c r="H16" s="13">
        <f>'C завтраками| Bed and breakfast'!H17*0.9</f>
        <v>16650</v>
      </c>
      <c r="I16" s="13">
        <f>'C завтраками| Bed and breakfast'!I17*0.9</f>
        <v>18810</v>
      </c>
      <c r="J16" s="13">
        <f>'C завтраками| Bed and breakfast'!J17*0.9</f>
        <v>18810</v>
      </c>
      <c r="K16" s="13">
        <f>'C завтраками| Bed and breakfast'!K17*0.9</f>
        <v>18810</v>
      </c>
      <c r="L16" s="13">
        <f>'C завтраками| Bed and breakfast'!L17*0.9</f>
        <v>16830</v>
      </c>
      <c r="M16" s="13">
        <f>'C завтраками| Bed and breakfast'!M17*0.9</f>
        <v>17910</v>
      </c>
      <c r="N16" s="13">
        <f>'C завтраками| Bed and breakfast'!N17*0.9</f>
        <v>17460</v>
      </c>
      <c r="O16" s="13">
        <f>'C завтраками| Bed and breakfast'!O17*0.9</f>
        <v>17100</v>
      </c>
      <c r="P16" s="13">
        <f>'C завтраками| Bed and breakfast'!P17*0.9</f>
        <v>20160</v>
      </c>
      <c r="Q16" s="13">
        <f>'C завтраками| Bed and breakfast'!Q17*0.9</f>
        <v>20700</v>
      </c>
      <c r="R16" s="13">
        <f>'C завтраками| Bed and breakfast'!R17*0.9</f>
        <v>21870</v>
      </c>
      <c r="S16" s="13">
        <f>'C завтраками| Bed and breakfast'!S17*0.9</f>
        <v>18810</v>
      </c>
      <c r="T16" s="13">
        <f>'C завтраками| Bed and breakfast'!T17*0.9</f>
        <v>19710</v>
      </c>
      <c r="U16" s="13">
        <f>'C завтраками| Bed and breakfast'!U17*0.9</f>
        <v>20160</v>
      </c>
      <c r="V16" s="13">
        <f>'C завтраками| Bed and breakfast'!V17*0.9</f>
        <v>19710</v>
      </c>
      <c r="W16" s="13">
        <f>'C завтраками| Bed and breakfast'!W17*0.9</f>
        <v>20700</v>
      </c>
      <c r="X16" s="13">
        <f>'C завтраками| Bed and breakfast'!X17*0.9</f>
        <v>20700</v>
      </c>
      <c r="Y16" s="13">
        <f>'C завтраками| Bed and breakfast'!Y17*0.9</f>
        <v>19710</v>
      </c>
      <c r="Z16" s="13">
        <f>'C завтраками| Bed and breakfast'!Z17*0.9</f>
        <v>20160</v>
      </c>
      <c r="AA16" s="13">
        <f>'C завтраками| Bed and breakfast'!AA17*0.9</f>
        <v>20160</v>
      </c>
      <c r="AB16" s="13">
        <f>'C завтраками| Bed and breakfast'!AB17*0.9</f>
        <v>20700</v>
      </c>
      <c r="AC16" s="13">
        <f>'C завтраками| Bed and breakfast'!AC17*0.9</f>
        <v>20700</v>
      </c>
      <c r="AD16" s="13">
        <f>'C завтраками| Bed and breakfast'!AD17*0.9</f>
        <v>21060</v>
      </c>
      <c r="AE16" s="13">
        <f>'C завтраками| Bed and breakfast'!AE17*0.9</f>
        <v>20700</v>
      </c>
      <c r="AF16" s="13">
        <f>'C завтраками| Bed and breakfast'!AF17*0.9</f>
        <v>18810</v>
      </c>
      <c r="AG16" s="13">
        <f>'C завтраками| Bed and breakfast'!AG17*0.9</f>
        <v>20160</v>
      </c>
      <c r="AH16" s="13">
        <f>'C завтраками| Bed and breakfast'!AH17*0.9</f>
        <v>18360</v>
      </c>
      <c r="AI16" s="13">
        <f>'C завтраками| Bed and breakfast'!AI17*0.9</f>
        <v>16650</v>
      </c>
      <c r="AJ16" s="13">
        <f>'C завтраками| Bed and breakfast'!AJ17*0.9</f>
        <v>17460</v>
      </c>
      <c r="AK16" s="13">
        <f>'C завтраками| Bed and breakfast'!AK17*0.9</f>
        <v>17730</v>
      </c>
      <c r="AL16" s="13">
        <f>'C завтраками| Bed and breakfast'!AL17*0.9</f>
        <v>17460</v>
      </c>
      <c r="AM16" s="13">
        <f>'C завтраками| Bed and breakfast'!AM17*0.9</f>
        <v>16200</v>
      </c>
    </row>
    <row r="17" spans="1:39"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s="16" customFormat="1" ht="12" customHeight="1" x14ac:dyDescent="0.2">
      <c r="A18" s="4">
        <v>1</v>
      </c>
      <c r="B18" s="13">
        <f>'C завтраками| Bed and breakfast'!B19*0.9</f>
        <v>22500</v>
      </c>
      <c r="C18" s="13">
        <f>'C завтраками| Bed and breakfast'!C19*0.9</f>
        <v>24660</v>
      </c>
      <c r="D18" s="13">
        <f>'C завтраками| Bed and breakfast'!D19*0.9</f>
        <v>24660</v>
      </c>
      <c r="E18" s="13">
        <f>'C завтраками| Bed and breakfast'!E19*0.9</f>
        <v>22950</v>
      </c>
      <c r="F18" s="13">
        <f>'C завтраками| Bed and breakfast'!F19*0.9</f>
        <v>23400</v>
      </c>
      <c r="G18" s="13">
        <f>'C завтраками| Bed and breakfast'!G19*0.9</f>
        <v>22500</v>
      </c>
      <c r="H18" s="13">
        <f>'C завтраками| Bed and breakfast'!H19*0.9</f>
        <v>22950</v>
      </c>
      <c r="I18" s="13">
        <f>'C завтраками| Bed and breakfast'!I19*0.9</f>
        <v>25110</v>
      </c>
      <c r="J18" s="13">
        <f>'C завтраками| Bed and breakfast'!J19*0.9</f>
        <v>25110</v>
      </c>
      <c r="K18" s="13">
        <f>'C завтраками| Bed and breakfast'!K19*0.9</f>
        <v>25110</v>
      </c>
      <c r="L18" s="13">
        <f>'C завтраками| Bed and breakfast'!L19*0.9</f>
        <v>23130</v>
      </c>
      <c r="M18" s="13">
        <f>'C завтраками| Bed and breakfast'!M19*0.9</f>
        <v>24210</v>
      </c>
      <c r="N18" s="13">
        <f>'C завтраками| Bed and breakfast'!N19*0.9</f>
        <v>23760</v>
      </c>
      <c r="O18" s="13">
        <f>'C завтраками| Bed and breakfast'!O19*0.9</f>
        <v>23400</v>
      </c>
      <c r="P18" s="13">
        <f>'C завтраками| Bed and breakfast'!P19*0.9</f>
        <v>26460</v>
      </c>
      <c r="Q18" s="13">
        <f>'C завтраками| Bed and breakfast'!Q19*0.9</f>
        <v>27000</v>
      </c>
      <c r="R18" s="13">
        <f>'C завтраками| Bed and breakfast'!R19*0.9</f>
        <v>28170</v>
      </c>
      <c r="S18" s="13">
        <f>'C завтраками| Bed and breakfast'!S19*0.9</f>
        <v>25110</v>
      </c>
      <c r="T18" s="13">
        <f>'C завтраками| Bed and breakfast'!T19*0.9</f>
        <v>26010</v>
      </c>
      <c r="U18" s="13">
        <f>'C завтраками| Bed and breakfast'!U19*0.9</f>
        <v>26460</v>
      </c>
      <c r="V18" s="13">
        <f>'C завтраками| Bed and breakfast'!V19*0.9</f>
        <v>26010</v>
      </c>
      <c r="W18" s="13">
        <f>'C завтраками| Bed and breakfast'!W19*0.9</f>
        <v>27000</v>
      </c>
      <c r="X18" s="13">
        <f>'C завтраками| Bed and breakfast'!X19*0.9</f>
        <v>27000</v>
      </c>
      <c r="Y18" s="13">
        <f>'C завтраками| Bed and breakfast'!Y19*0.9</f>
        <v>26010</v>
      </c>
      <c r="Z18" s="13">
        <f>'C завтраками| Bed and breakfast'!Z19*0.9</f>
        <v>26460</v>
      </c>
      <c r="AA18" s="13">
        <f>'C завтраками| Bed and breakfast'!AA19*0.9</f>
        <v>26460</v>
      </c>
      <c r="AB18" s="13">
        <f>'C завтраками| Bed and breakfast'!AB19*0.9</f>
        <v>27000</v>
      </c>
      <c r="AC18" s="13">
        <f>'C завтраками| Bed and breakfast'!AC19*0.9</f>
        <v>27000</v>
      </c>
      <c r="AD18" s="13">
        <f>'C завтраками| Bed and breakfast'!AD19*0.9</f>
        <v>27360</v>
      </c>
      <c r="AE18" s="13">
        <f>'C завтраками| Bed and breakfast'!AE19*0.9</f>
        <v>27000</v>
      </c>
      <c r="AF18" s="13">
        <f>'C завтраками| Bed and breakfast'!AF19*0.9</f>
        <v>25110</v>
      </c>
      <c r="AG18" s="13">
        <f>'C завтраками| Bed and breakfast'!AG19*0.9</f>
        <v>26460</v>
      </c>
      <c r="AH18" s="13">
        <f>'C завтраками| Bed and breakfast'!AH19*0.9</f>
        <v>24660</v>
      </c>
      <c r="AI18" s="13">
        <f>'C завтраками| Bed and breakfast'!AI19*0.9</f>
        <v>21150</v>
      </c>
      <c r="AJ18" s="13">
        <f>'C завтраками| Bed and breakfast'!AJ19*0.9</f>
        <v>21960</v>
      </c>
      <c r="AK18" s="13">
        <f>'C завтраками| Bed and breakfast'!AK19*0.9</f>
        <v>22230</v>
      </c>
      <c r="AL18" s="13">
        <f>'C завтраками| Bed and breakfast'!AL19*0.9</f>
        <v>21960</v>
      </c>
      <c r="AM18" s="13">
        <f>'C завтраками| Bed and breakfast'!AM19*0.9</f>
        <v>20700</v>
      </c>
    </row>
    <row r="19" spans="1:39" s="16" customFormat="1" ht="12" customHeight="1" x14ac:dyDescent="0.2">
      <c r="A19" s="278">
        <v>2</v>
      </c>
      <c r="B19" s="13">
        <f>'C завтраками| Bed and breakfast'!B20*0.9</f>
        <v>22500</v>
      </c>
      <c r="C19" s="13">
        <f>'C завтраками| Bed and breakfast'!C20*0.9</f>
        <v>24660</v>
      </c>
      <c r="D19" s="13">
        <f>'C завтраками| Bed and breakfast'!D20*0.9</f>
        <v>24660</v>
      </c>
      <c r="E19" s="13">
        <f>'C завтраками| Bed and breakfast'!E20*0.9</f>
        <v>22950</v>
      </c>
      <c r="F19" s="13">
        <f>'C завтраками| Bed and breakfast'!F20*0.9</f>
        <v>23400</v>
      </c>
      <c r="G19" s="13">
        <f>'C завтраками| Bed and breakfast'!G20*0.9</f>
        <v>22500</v>
      </c>
      <c r="H19" s="13">
        <f>'C завтраками| Bed and breakfast'!H20*0.9</f>
        <v>22950</v>
      </c>
      <c r="I19" s="13">
        <f>'C завтраками| Bed and breakfast'!I20*0.9</f>
        <v>25110</v>
      </c>
      <c r="J19" s="13">
        <f>'C завтраками| Bed and breakfast'!J20*0.9</f>
        <v>25110</v>
      </c>
      <c r="K19" s="13">
        <f>'C завтраками| Bed and breakfast'!K20*0.9</f>
        <v>25110</v>
      </c>
      <c r="L19" s="13">
        <f>'C завтраками| Bed and breakfast'!L20*0.9</f>
        <v>23130</v>
      </c>
      <c r="M19" s="13">
        <f>'C завтраками| Bed and breakfast'!M20*0.9</f>
        <v>24210</v>
      </c>
      <c r="N19" s="13">
        <f>'C завтраками| Bed and breakfast'!N20*0.9</f>
        <v>23760</v>
      </c>
      <c r="O19" s="13">
        <f>'C завтраками| Bed and breakfast'!O20*0.9</f>
        <v>23400</v>
      </c>
      <c r="P19" s="13">
        <f>'C завтраками| Bed and breakfast'!P20*0.9</f>
        <v>26460</v>
      </c>
      <c r="Q19" s="13">
        <f>'C завтраками| Bed and breakfast'!Q20*0.9</f>
        <v>27000</v>
      </c>
      <c r="R19" s="13">
        <f>'C завтраками| Bed and breakfast'!R20*0.9</f>
        <v>28170</v>
      </c>
      <c r="S19" s="13">
        <f>'C завтраками| Bed and breakfast'!S20*0.9</f>
        <v>25110</v>
      </c>
      <c r="T19" s="13">
        <f>'C завтраками| Bed and breakfast'!T20*0.9</f>
        <v>26010</v>
      </c>
      <c r="U19" s="13">
        <f>'C завтраками| Bed and breakfast'!U20*0.9</f>
        <v>26460</v>
      </c>
      <c r="V19" s="13">
        <f>'C завтраками| Bed and breakfast'!V20*0.9</f>
        <v>26010</v>
      </c>
      <c r="W19" s="13">
        <f>'C завтраками| Bed and breakfast'!W20*0.9</f>
        <v>27000</v>
      </c>
      <c r="X19" s="13">
        <f>'C завтраками| Bed and breakfast'!X20*0.9</f>
        <v>27000</v>
      </c>
      <c r="Y19" s="13">
        <f>'C завтраками| Bed and breakfast'!Y20*0.9</f>
        <v>26010</v>
      </c>
      <c r="Z19" s="13">
        <f>'C завтраками| Bed and breakfast'!Z20*0.9</f>
        <v>26460</v>
      </c>
      <c r="AA19" s="13">
        <f>'C завтраками| Bed and breakfast'!AA20*0.9</f>
        <v>26460</v>
      </c>
      <c r="AB19" s="13">
        <f>'C завтраками| Bed and breakfast'!AB20*0.9</f>
        <v>27000</v>
      </c>
      <c r="AC19" s="13">
        <f>'C завтраками| Bed and breakfast'!AC20*0.9</f>
        <v>27000</v>
      </c>
      <c r="AD19" s="13">
        <f>'C завтраками| Bed and breakfast'!AD20*0.9</f>
        <v>27360</v>
      </c>
      <c r="AE19" s="13">
        <f>'C завтраками| Bed and breakfast'!AE20*0.9</f>
        <v>27000</v>
      </c>
      <c r="AF19" s="13">
        <f>'C завтраками| Bed and breakfast'!AF20*0.9</f>
        <v>25110</v>
      </c>
      <c r="AG19" s="13">
        <f>'C завтраками| Bed and breakfast'!AG20*0.9</f>
        <v>26460</v>
      </c>
      <c r="AH19" s="13">
        <f>'C завтраками| Bed and breakfast'!AH20*0.9</f>
        <v>24660</v>
      </c>
      <c r="AI19" s="13">
        <f>'C завтраками| Bed and breakfast'!AI20*0.9</f>
        <v>21150</v>
      </c>
      <c r="AJ19" s="13">
        <f>'C завтраками| Bed and breakfast'!AJ20*0.9</f>
        <v>21960</v>
      </c>
      <c r="AK19" s="13">
        <f>'C завтраками| Bed and breakfast'!AK20*0.9</f>
        <v>22230</v>
      </c>
      <c r="AL19" s="13">
        <f>'C завтраками| Bed and breakfast'!AL20*0.9</f>
        <v>21960</v>
      </c>
      <c r="AM19" s="13">
        <f>'C завтраками| Bed and breakfast'!AM20*0.9</f>
        <v>20700</v>
      </c>
    </row>
    <row r="20" spans="1:39" s="16" customFormat="1" ht="12" customHeight="1" x14ac:dyDescent="0.2">
      <c r="A20" s="278">
        <v>3</v>
      </c>
      <c r="B20" s="13">
        <f>'C завтраками| Bed and breakfast'!B21*0.9</f>
        <v>22500</v>
      </c>
      <c r="C20" s="13">
        <f>'C завтраками| Bed and breakfast'!C21*0.9</f>
        <v>24660</v>
      </c>
      <c r="D20" s="13">
        <f>'C завтраками| Bed and breakfast'!D21*0.9</f>
        <v>24660</v>
      </c>
      <c r="E20" s="13">
        <f>'C завтраками| Bed and breakfast'!E21*0.9</f>
        <v>22950</v>
      </c>
      <c r="F20" s="13">
        <f>'C завтраками| Bed and breakfast'!F21*0.9</f>
        <v>23400</v>
      </c>
      <c r="G20" s="13">
        <f>'C завтраками| Bed and breakfast'!G21*0.9</f>
        <v>22500</v>
      </c>
      <c r="H20" s="13">
        <f>'C завтраками| Bed and breakfast'!H21*0.9</f>
        <v>22950</v>
      </c>
      <c r="I20" s="13">
        <f>'C завтраками| Bed and breakfast'!I21*0.9</f>
        <v>25110</v>
      </c>
      <c r="J20" s="13">
        <f>'C завтраками| Bed and breakfast'!J21*0.9</f>
        <v>25110</v>
      </c>
      <c r="K20" s="13">
        <f>'C завтраками| Bed and breakfast'!K21*0.9</f>
        <v>25110</v>
      </c>
      <c r="L20" s="13">
        <f>'C завтраками| Bed and breakfast'!L21*0.9</f>
        <v>23130</v>
      </c>
      <c r="M20" s="13">
        <f>'C завтраками| Bed and breakfast'!M21*0.9</f>
        <v>24210</v>
      </c>
      <c r="N20" s="13">
        <f>'C завтраками| Bed and breakfast'!N21*0.9</f>
        <v>23760</v>
      </c>
      <c r="O20" s="13">
        <f>'C завтраками| Bed and breakfast'!O21*0.9</f>
        <v>23400</v>
      </c>
      <c r="P20" s="13">
        <f>'C завтраками| Bed and breakfast'!P21*0.9</f>
        <v>26460</v>
      </c>
      <c r="Q20" s="13">
        <f>'C завтраками| Bed and breakfast'!Q21*0.9</f>
        <v>27000</v>
      </c>
      <c r="R20" s="13">
        <f>'C завтраками| Bed and breakfast'!R21*0.9</f>
        <v>28170</v>
      </c>
      <c r="S20" s="13">
        <f>'C завтраками| Bed and breakfast'!S21*0.9</f>
        <v>25110</v>
      </c>
      <c r="T20" s="13">
        <f>'C завтраками| Bed and breakfast'!T21*0.9</f>
        <v>26010</v>
      </c>
      <c r="U20" s="13">
        <f>'C завтраками| Bed and breakfast'!U21*0.9</f>
        <v>26460</v>
      </c>
      <c r="V20" s="13">
        <f>'C завтраками| Bed and breakfast'!V21*0.9</f>
        <v>26010</v>
      </c>
      <c r="W20" s="13">
        <f>'C завтраками| Bed and breakfast'!W21*0.9</f>
        <v>27000</v>
      </c>
      <c r="X20" s="13">
        <f>'C завтраками| Bed and breakfast'!X21*0.9</f>
        <v>27000</v>
      </c>
      <c r="Y20" s="13">
        <f>'C завтраками| Bed and breakfast'!Y21*0.9</f>
        <v>26010</v>
      </c>
      <c r="Z20" s="13">
        <f>'C завтраками| Bed and breakfast'!Z21*0.9</f>
        <v>26460</v>
      </c>
      <c r="AA20" s="13">
        <f>'C завтраками| Bed and breakfast'!AA21*0.9</f>
        <v>26460</v>
      </c>
      <c r="AB20" s="13">
        <f>'C завтраками| Bed and breakfast'!AB21*0.9</f>
        <v>27000</v>
      </c>
      <c r="AC20" s="13">
        <f>'C завтраками| Bed and breakfast'!AC21*0.9</f>
        <v>27000</v>
      </c>
      <c r="AD20" s="13">
        <f>'C завтраками| Bed and breakfast'!AD21*0.9</f>
        <v>27360</v>
      </c>
      <c r="AE20" s="13">
        <f>'C завтраками| Bed and breakfast'!AE21*0.9</f>
        <v>27000</v>
      </c>
      <c r="AF20" s="13">
        <f>'C завтраками| Bed and breakfast'!AF21*0.9</f>
        <v>25110</v>
      </c>
      <c r="AG20" s="13">
        <f>'C завтраками| Bed and breakfast'!AG21*0.9</f>
        <v>26460</v>
      </c>
      <c r="AH20" s="13">
        <f>'C завтраками| Bed and breakfast'!AH21*0.9</f>
        <v>24660</v>
      </c>
      <c r="AI20" s="13">
        <f>'C завтраками| Bed and breakfast'!AI21*0.9</f>
        <v>21150</v>
      </c>
      <c r="AJ20" s="13">
        <f>'C завтраками| Bed and breakfast'!AJ21*0.9</f>
        <v>21960</v>
      </c>
      <c r="AK20" s="13">
        <f>'C завтраками| Bed and breakfast'!AK21*0.9</f>
        <v>22230</v>
      </c>
      <c r="AL20" s="13">
        <f>'C завтраками| Bed and breakfast'!AL21*0.9</f>
        <v>21960</v>
      </c>
      <c r="AM20" s="13">
        <f>'C завтраками| Bed and breakfast'!AM21*0.9</f>
        <v>20700</v>
      </c>
    </row>
    <row r="21" spans="1:39" s="16" customFormat="1" ht="12" customHeight="1" x14ac:dyDescent="0.2">
      <c r="A21" s="278">
        <v>4</v>
      </c>
      <c r="B21" s="13">
        <f>'C завтраками| Bed and breakfast'!B22*0.9</f>
        <v>22500</v>
      </c>
      <c r="C21" s="13">
        <f>'C завтраками| Bed and breakfast'!C22*0.9</f>
        <v>24660</v>
      </c>
      <c r="D21" s="13">
        <f>'C завтраками| Bed and breakfast'!D22*0.9</f>
        <v>24660</v>
      </c>
      <c r="E21" s="13">
        <f>'C завтраками| Bed and breakfast'!E22*0.9</f>
        <v>22950</v>
      </c>
      <c r="F21" s="13">
        <f>'C завтраками| Bed and breakfast'!F22*0.9</f>
        <v>23400</v>
      </c>
      <c r="G21" s="13">
        <f>'C завтраками| Bed and breakfast'!G22*0.9</f>
        <v>22500</v>
      </c>
      <c r="H21" s="13">
        <f>'C завтраками| Bed and breakfast'!H22*0.9</f>
        <v>22950</v>
      </c>
      <c r="I21" s="13">
        <f>'C завтраками| Bed and breakfast'!I22*0.9</f>
        <v>25110</v>
      </c>
      <c r="J21" s="13">
        <f>'C завтраками| Bed and breakfast'!J22*0.9</f>
        <v>25110</v>
      </c>
      <c r="K21" s="13">
        <f>'C завтраками| Bed and breakfast'!K22*0.9</f>
        <v>25110</v>
      </c>
      <c r="L21" s="13">
        <f>'C завтраками| Bed and breakfast'!L22*0.9</f>
        <v>23130</v>
      </c>
      <c r="M21" s="13">
        <f>'C завтраками| Bed and breakfast'!M22*0.9</f>
        <v>24210</v>
      </c>
      <c r="N21" s="13">
        <f>'C завтраками| Bed and breakfast'!N22*0.9</f>
        <v>23760</v>
      </c>
      <c r="O21" s="13">
        <f>'C завтраками| Bed and breakfast'!O22*0.9</f>
        <v>23400</v>
      </c>
      <c r="P21" s="13">
        <f>'C завтраками| Bed and breakfast'!P22*0.9</f>
        <v>26460</v>
      </c>
      <c r="Q21" s="13">
        <f>'C завтраками| Bed and breakfast'!Q22*0.9</f>
        <v>27000</v>
      </c>
      <c r="R21" s="13">
        <f>'C завтраками| Bed and breakfast'!R22*0.9</f>
        <v>28170</v>
      </c>
      <c r="S21" s="13">
        <f>'C завтраками| Bed and breakfast'!S22*0.9</f>
        <v>25110</v>
      </c>
      <c r="T21" s="13">
        <f>'C завтраками| Bed and breakfast'!T22*0.9</f>
        <v>26010</v>
      </c>
      <c r="U21" s="13">
        <f>'C завтраками| Bed and breakfast'!U22*0.9</f>
        <v>26460</v>
      </c>
      <c r="V21" s="13">
        <f>'C завтраками| Bed and breakfast'!V22*0.9</f>
        <v>26010</v>
      </c>
      <c r="W21" s="13">
        <f>'C завтраками| Bed and breakfast'!W22*0.9</f>
        <v>27000</v>
      </c>
      <c r="X21" s="13">
        <f>'C завтраками| Bed and breakfast'!X22*0.9</f>
        <v>27000</v>
      </c>
      <c r="Y21" s="13">
        <f>'C завтраками| Bed and breakfast'!Y22*0.9</f>
        <v>26010</v>
      </c>
      <c r="Z21" s="13">
        <f>'C завтраками| Bed and breakfast'!Z22*0.9</f>
        <v>26460</v>
      </c>
      <c r="AA21" s="13">
        <f>'C завтраками| Bed and breakfast'!AA22*0.9</f>
        <v>26460</v>
      </c>
      <c r="AB21" s="13">
        <f>'C завтраками| Bed and breakfast'!AB22*0.9</f>
        <v>27000</v>
      </c>
      <c r="AC21" s="13">
        <f>'C завтраками| Bed and breakfast'!AC22*0.9</f>
        <v>27000</v>
      </c>
      <c r="AD21" s="13">
        <f>'C завтраками| Bed and breakfast'!AD22*0.9</f>
        <v>27360</v>
      </c>
      <c r="AE21" s="13">
        <f>'C завтраками| Bed and breakfast'!AE22*0.9</f>
        <v>27000</v>
      </c>
      <c r="AF21" s="13">
        <f>'C завтраками| Bed and breakfast'!AF22*0.9</f>
        <v>25110</v>
      </c>
      <c r="AG21" s="13">
        <f>'C завтраками| Bed and breakfast'!AG22*0.9</f>
        <v>26460</v>
      </c>
      <c r="AH21" s="13">
        <f>'C завтраками| Bed and breakfast'!AH22*0.9</f>
        <v>24660</v>
      </c>
      <c r="AI21" s="13">
        <f>'C завтраками| Bed and breakfast'!AI22*0.9</f>
        <v>21150</v>
      </c>
      <c r="AJ21" s="13">
        <f>'C завтраками| Bed and breakfast'!AJ22*0.9</f>
        <v>21960</v>
      </c>
      <c r="AK21" s="13">
        <f>'C завтраками| Bed and breakfast'!AK22*0.9</f>
        <v>22230</v>
      </c>
      <c r="AL21" s="13">
        <f>'C завтраками| Bed and breakfast'!AL22*0.9</f>
        <v>21960</v>
      </c>
      <c r="AM21" s="13">
        <f>'C завтраками| Bed and breakfast'!AM22*0.9</f>
        <v>20700</v>
      </c>
    </row>
    <row r="22" spans="1:39"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row>
    <row r="23" spans="1:39"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1:39" s="16" customFormat="1" ht="12" customHeight="1" x14ac:dyDescent="0.2">
      <c r="A24" s="153" t="s">
        <v>169</v>
      </c>
      <c r="B24" s="113">
        <f t="shared" ref="B24" si="0">B3</f>
        <v>45776</v>
      </c>
      <c r="C24" s="113">
        <f t="shared" ref="C24:AH24" si="1">C3</f>
        <v>45778</v>
      </c>
      <c r="D24" s="113">
        <f t="shared" si="1"/>
        <v>45780</v>
      </c>
      <c r="E24" s="113">
        <f t="shared" si="1"/>
        <v>45782</v>
      </c>
      <c r="F24" s="113">
        <f t="shared" si="1"/>
        <v>45785</v>
      </c>
      <c r="G24" s="113">
        <f t="shared" si="1"/>
        <v>45788</v>
      </c>
      <c r="H24" s="113">
        <f t="shared" si="1"/>
        <v>45804</v>
      </c>
      <c r="I24" s="113">
        <f t="shared" si="1"/>
        <v>45808</v>
      </c>
      <c r="J24" s="113">
        <f t="shared" si="1"/>
        <v>45810</v>
      </c>
      <c r="K24" s="113">
        <f t="shared" si="1"/>
        <v>45815</v>
      </c>
      <c r="L24" s="113">
        <f t="shared" si="1"/>
        <v>45817</v>
      </c>
      <c r="M24" s="113">
        <f t="shared" si="1"/>
        <v>45820</v>
      </c>
      <c r="N24" s="113">
        <f t="shared" si="1"/>
        <v>45823</v>
      </c>
      <c r="O24" s="113">
        <f t="shared" si="1"/>
        <v>45824</v>
      </c>
      <c r="P24" s="113">
        <f t="shared" si="1"/>
        <v>45837</v>
      </c>
      <c r="Q24" s="113">
        <f t="shared" si="1"/>
        <v>45839</v>
      </c>
      <c r="R24" s="113">
        <f t="shared" si="1"/>
        <v>45849</v>
      </c>
      <c r="S24" s="113">
        <f t="shared" si="1"/>
        <v>45852</v>
      </c>
      <c r="T24" s="113">
        <f t="shared" si="1"/>
        <v>45855</v>
      </c>
      <c r="U24" s="113">
        <f t="shared" si="1"/>
        <v>45856</v>
      </c>
      <c r="V24" s="113">
        <f t="shared" si="1"/>
        <v>45858</v>
      </c>
      <c r="W24" s="113">
        <f t="shared" si="1"/>
        <v>45863</v>
      </c>
      <c r="X24" s="113">
        <f t="shared" si="1"/>
        <v>45865</v>
      </c>
      <c r="Y24" s="113">
        <f t="shared" si="1"/>
        <v>45867</v>
      </c>
      <c r="Z24" s="113">
        <f t="shared" si="1"/>
        <v>45870</v>
      </c>
      <c r="AA24" s="113">
        <f t="shared" si="1"/>
        <v>45872</v>
      </c>
      <c r="AB24" s="113">
        <f t="shared" si="1"/>
        <v>45878</v>
      </c>
      <c r="AC24" s="113">
        <f t="shared" si="1"/>
        <v>45879</v>
      </c>
      <c r="AD24" s="113">
        <f t="shared" si="1"/>
        <v>45884</v>
      </c>
      <c r="AE24" s="113">
        <f t="shared" si="1"/>
        <v>45886</v>
      </c>
      <c r="AF24" s="113">
        <f t="shared" si="1"/>
        <v>45889</v>
      </c>
      <c r="AG24" s="113">
        <f t="shared" si="1"/>
        <v>45891</v>
      </c>
      <c r="AH24" s="113">
        <f t="shared" si="1"/>
        <v>45893</v>
      </c>
      <c r="AI24" s="113">
        <f t="shared" ref="AI24:AM24" si="2">AI3</f>
        <v>45901</v>
      </c>
      <c r="AJ24" s="113">
        <f t="shared" si="2"/>
        <v>45905</v>
      </c>
      <c r="AK24" s="113">
        <f t="shared" si="2"/>
        <v>45909</v>
      </c>
      <c r="AL24" s="113">
        <f t="shared" si="2"/>
        <v>45922</v>
      </c>
      <c r="AM24" s="113">
        <f t="shared" si="2"/>
        <v>45928</v>
      </c>
    </row>
    <row r="25" spans="1:39" s="16" customFormat="1" ht="12" customHeight="1" x14ac:dyDescent="0.2">
      <c r="A25" s="178" t="s">
        <v>200</v>
      </c>
      <c r="B25" s="113">
        <f t="shared" ref="B25" si="3">B4</f>
        <v>45777</v>
      </c>
      <c r="C25" s="113">
        <f t="shared" ref="C25:AH25" si="4">C4</f>
        <v>45779</v>
      </c>
      <c r="D25" s="113">
        <f t="shared" si="4"/>
        <v>45780</v>
      </c>
      <c r="E25" s="113">
        <f t="shared" si="4"/>
        <v>45784</v>
      </c>
      <c r="F25" s="113">
        <f t="shared" si="4"/>
        <v>45787</v>
      </c>
      <c r="G25" s="113">
        <f t="shared" si="4"/>
        <v>45803</v>
      </c>
      <c r="H25" s="113">
        <f t="shared" si="4"/>
        <v>45807</v>
      </c>
      <c r="I25" s="113">
        <f t="shared" si="4"/>
        <v>45809</v>
      </c>
      <c r="J25" s="113">
        <f t="shared" si="4"/>
        <v>45814</v>
      </c>
      <c r="K25" s="113">
        <f t="shared" si="4"/>
        <v>45816</v>
      </c>
      <c r="L25" s="113">
        <f t="shared" si="4"/>
        <v>45819</v>
      </c>
      <c r="M25" s="113">
        <f t="shared" si="4"/>
        <v>45822</v>
      </c>
      <c r="N25" s="113">
        <f t="shared" si="4"/>
        <v>45823</v>
      </c>
      <c r="O25" s="113">
        <f t="shared" si="4"/>
        <v>45836</v>
      </c>
      <c r="P25" s="113">
        <f t="shared" si="4"/>
        <v>45838</v>
      </c>
      <c r="Q25" s="113">
        <f t="shared" si="4"/>
        <v>45848</v>
      </c>
      <c r="R25" s="113">
        <f t="shared" si="4"/>
        <v>45851</v>
      </c>
      <c r="S25" s="113">
        <f t="shared" si="4"/>
        <v>45854</v>
      </c>
      <c r="T25" s="113">
        <f t="shared" si="4"/>
        <v>45855</v>
      </c>
      <c r="U25" s="113">
        <f t="shared" si="4"/>
        <v>45857</v>
      </c>
      <c r="V25" s="113">
        <f t="shared" si="4"/>
        <v>45862</v>
      </c>
      <c r="W25" s="113">
        <f t="shared" si="4"/>
        <v>45864</v>
      </c>
      <c r="X25" s="113">
        <f t="shared" si="4"/>
        <v>45866</v>
      </c>
      <c r="Y25" s="113">
        <f t="shared" si="4"/>
        <v>45869</v>
      </c>
      <c r="Z25" s="113">
        <f t="shared" si="4"/>
        <v>45871</v>
      </c>
      <c r="AA25" s="113">
        <f t="shared" si="4"/>
        <v>45877</v>
      </c>
      <c r="AB25" s="113">
        <f t="shared" si="4"/>
        <v>45878</v>
      </c>
      <c r="AC25" s="113">
        <f t="shared" si="4"/>
        <v>45883</v>
      </c>
      <c r="AD25" s="113">
        <f t="shared" si="4"/>
        <v>45885</v>
      </c>
      <c r="AE25" s="113">
        <f t="shared" si="4"/>
        <v>45888</v>
      </c>
      <c r="AF25" s="113">
        <f t="shared" si="4"/>
        <v>45890</v>
      </c>
      <c r="AG25" s="113">
        <f t="shared" si="4"/>
        <v>45892</v>
      </c>
      <c r="AH25" s="113">
        <f t="shared" si="4"/>
        <v>45900</v>
      </c>
      <c r="AI25" s="113">
        <f t="shared" ref="AI25:AM25" si="5">AI4</f>
        <v>45904</v>
      </c>
      <c r="AJ25" s="113">
        <f t="shared" si="5"/>
        <v>45908</v>
      </c>
      <c r="AK25" s="113">
        <f t="shared" si="5"/>
        <v>45921</v>
      </c>
      <c r="AL25" s="113">
        <f t="shared" si="5"/>
        <v>45927</v>
      </c>
      <c r="AM25" s="113">
        <f t="shared" si="5"/>
        <v>45930</v>
      </c>
    </row>
    <row r="26" spans="1:39"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row>
    <row r="27" spans="1:39" s="16" customFormat="1" ht="12" customHeight="1" x14ac:dyDescent="0.2">
      <c r="A27" s="4">
        <v>1</v>
      </c>
      <c r="B27" s="13">
        <f t="shared" ref="B27" si="6">ROUNDUP(B6*0.87,)</f>
        <v>5481</v>
      </c>
      <c r="C27" s="13">
        <f t="shared" ref="C27:AH27" si="7">ROUNDUP(C6*0.87,)</f>
        <v>7361</v>
      </c>
      <c r="D27" s="13">
        <f t="shared" si="7"/>
        <v>7361</v>
      </c>
      <c r="E27" s="13">
        <f t="shared" si="7"/>
        <v>5873</v>
      </c>
      <c r="F27" s="13">
        <f t="shared" si="7"/>
        <v>6264</v>
      </c>
      <c r="G27" s="13">
        <f t="shared" si="7"/>
        <v>5481</v>
      </c>
      <c r="H27" s="13">
        <f t="shared" si="7"/>
        <v>5873</v>
      </c>
      <c r="I27" s="13">
        <f t="shared" si="7"/>
        <v>7752</v>
      </c>
      <c r="J27" s="13">
        <f t="shared" si="7"/>
        <v>7752</v>
      </c>
      <c r="K27" s="13">
        <f t="shared" si="7"/>
        <v>7752</v>
      </c>
      <c r="L27" s="13">
        <f t="shared" si="7"/>
        <v>6030</v>
      </c>
      <c r="M27" s="13">
        <f t="shared" si="7"/>
        <v>6969</v>
      </c>
      <c r="N27" s="13">
        <f t="shared" si="7"/>
        <v>6578</v>
      </c>
      <c r="O27" s="13">
        <f t="shared" si="7"/>
        <v>6264</v>
      </c>
      <c r="P27" s="13">
        <f t="shared" si="7"/>
        <v>8927</v>
      </c>
      <c r="Q27" s="13">
        <f t="shared" si="7"/>
        <v>9396</v>
      </c>
      <c r="R27" s="13">
        <f t="shared" si="7"/>
        <v>10414</v>
      </c>
      <c r="S27" s="13">
        <f t="shared" si="7"/>
        <v>7752</v>
      </c>
      <c r="T27" s="13">
        <f t="shared" si="7"/>
        <v>8535</v>
      </c>
      <c r="U27" s="13">
        <f t="shared" si="7"/>
        <v>8927</v>
      </c>
      <c r="V27" s="13">
        <f t="shared" si="7"/>
        <v>8535</v>
      </c>
      <c r="W27" s="13">
        <f t="shared" si="7"/>
        <v>9396</v>
      </c>
      <c r="X27" s="13">
        <f t="shared" si="7"/>
        <v>9396</v>
      </c>
      <c r="Y27" s="13">
        <f t="shared" si="7"/>
        <v>8535</v>
      </c>
      <c r="Z27" s="13">
        <f t="shared" si="7"/>
        <v>8927</v>
      </c>
      <c r="AA27" s="13">
        <f t="shared" si="7"/>
        <v>8927</v>
      </c>
      <c r="AB27" s="13">
        <f t="shared" si="7"/>
        <v>9396</v>
      </c>
      <c r="AC27" s="13">
        <f t="shared" si="7"/>
        <v>9396</v>
      </c>
      <c r="AD27" s="13">
        <f t="shared" si="7"/>
        <v>9710</v>
      </c>
      <c r="AE27" s="13">
        <f t="shared" si="7"/>
        <v>9396</v>
      </c>
      <c r="AF27" s="13">
        <f t="shared" si="7"/>
        <v>7752</v>
      </c>
      <c r="AG27" s="13">
        <f t="shared" si="7"/>
        <v>8927</v>
      </c>
      <c r="AH27" s="13">
        <f t="shared" si="7"/>
        <v>7361</v>
      </c>
      <c r="AI27" s="13">
        <f t="shared" ref="AI27:AM27" si="8">ROUNDUP(AI6*0.87,)</f>
        <v>6656</v>
      </c>
      <c r="AJ27" s="13">
        <f t="shared" si="8"/>
        <v>7361</v>
      </c>
      <c r="AK27" s="13">
        <f t="shared" si="8"/>
        <v>7596</v>
      </c>
      <c r="AL27" s="13">
        <f t="shared" si="8"/>
        <v>7361</v>
      </c>
      <c r="AM27" s="13">
        <f t="shared" si="8"/>
        <v>6264</v>
      </c>
    </row>
    <row r="28" spans="1:39" s="16" customFormat="1" ht="12" customHeight="1" x14ac:dyDescent="0.2">
      <c r="A28" s="4">
        <v>2</v>
      </c>
      <c r="B28" s="13">
        <f t="shared" ref="B28" si="9">ROUNDUP(B7*0.87,)</f>
        <v>6656</v>
      </c>
      <c r="C28" s="13">
        <f t="shared" ref="C28:AH28" si="10">ROUNDUP(C7*0.87,)</f>
        <v>8535</v>
      </c>
      <c r="D28" s="13">
        <f t="shared" si="10"/>
        <v>8535</v>
      </c>
      <c r="E28" s="13">
        <f t="shared" si="10"/>
        <v>7047</v>
      </c>
      <c r="F28" s="13">
        <f t="shared" si="10"/>
        <v>7439</v>
      </c>
      <c r="G28" s="13">
        <f t="shared" si="10"/>
        <v>6656</v>
      </c>
      <c r="H28" s="13">
        <f t="shared" si="10"/>
        <v>7047</v>
      </c>
      <c r="I28" s="13">
        <f t="shared" si="10"/>
        <v>8927</v>
      </c>
      <c r="J28" s="13">
        <f t="shared" si="10"/>
        <v>8927</v>
      </c>
      <c r="K28" s="13">
        <f t="shared" si="10"/>
        <v>8927</v>
      </c>
      <c r="L28" s="13">
        <f t="shared" si="10"/>
        <v>7204</v>
      </c>
      <c r="M28" s="13">
        <f t="shared" si="10"/>
        <v>8144</v>
      </c>
      <c r="N28" s="13">
        <f t="shared" si="10"/>
        <v>7752</v>
      </c>
      <c r="O28" s="13">
        <f t="shared" si="10"/>
        <v>7439</v>
      </c>
      <c r="P28" s="13">
        <f t="shared" si="10"/>
        <v>10101</v>
      </c>
      <c r="Q28" s="13">
        <f t="shared" si="10"/>
        <v>10571</v>
      </c>
      <c r="R28" s="13">
        <f t="shared" si="10"/>
        <v>11589</v>
      </c>
      <c r="S28" s="13">
        <f t="shared" si="10"/>
        <v>8927</v>
      </c>
      <c r="T28" s="13">
        <f t="shared" si="10"/>
        <v>9710</v>
      </c>
      <c r="U28" s="13">
        <f t="shared" si="10"/>
        <v>10101</v>
      </c>
      <c r="V28" s="13">
        <f t="shared" si="10"/>
        <v>9710</v>
      </c>
      <c r="W28" s="13">
        <f t="shared" si="10"/>
        <v>10571</v>
      </c>
      <c r="X28" s="13">
        <f t="shared" si="10"/>
        <v>10571</v>
      </c>
      <c r="Y28" s="13">
        <f t="shared" si="10"/>
        <v>9710</v>
      </c>
      <c r="Z28" s="13">
        <f t="shared" si="10"/>
        <v>10101</v>
      </c>
      <c r="AA28" s="13">
        <f t="shared" si="10"/>
        <v>10101</v>
      </c>
      <c r="AB28" s="13">
        <f t="shared" si="10"/>
        <v>10571</v>
      </c>
      <c r="AC28" s="13">
        <f t="shared" si="10"/>
        <v>10571</v>
      </c>
      <c r="AD28" s="13">
        <f t="shared" si="10"/>
        <v>10884</v>
      </c>
      <c r="AE28" s="13">
        <f t="shared" si="10"/>
        <v>10571</v>
      </c>
      <c r="AF28" s="13">
        <f t="shared" si="10"/>
        <v>8927</v>
      </c>
      <c r="AG28" s="13">
        <f t="shared" si="10"/>
        <v>10101</v>
      </c>
      <c r="AH28" s="13">
        <f t="shared" si="10"/>
        <v>8535</v>
      </c>
      <c r="AI28" s="13">
        <f t="shared" ref="AI28:AM28" si="11">ROUNDUP(AI7*0.87,)</f>
        <v>7830</v>
      </c>
      <c r="AJ28" s="13">
        <f t="shared" si="11"/>
        <v>8535</v>
      </c>
      <c r="AK28" s="13">
        <f t="shared" si="11"/>
        <v>8770</v>
      </c>
      <c r="AL28" s="13">
        <f t="shared" si="11"/>
        <v>8535</v>
      </c>
      <c r="AM28" s="13">
        <f t="shared" si="11"/>
        <v>7439</v>
      </c>
    </row>
    <row r="29" spans="1:39"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s="16" customFormat="1" ht="12" customHeight="1" x14ac:dyDescent="0.2">
      <c r="A30" s="4">
        <v>1</v>
      </c>
      <c r="B30" s="13">
        <f t="shared" ref="B30" si="12">ROUNDUP(B9*0.87,)</f>
        <v>7047</v>
      </c>
      <c r="C30" s="13">
        <f t="shared" ref="C30:AH30" si="13">ROUNDUP(C9*0.87,)</f>
        <v>8927</v>
      </c>
      <c r="D30" s="13">
        <f t="shared" si="13"/>
        <v>8927</v>
      </c>
      <c r="E30" s="13">
        <f t="shared" si="13"/>
        <v>7439</v>
      </c>
      <c r="F30" s="13">
        <f t="shared" si="13"/>
        <v>7830</v>
      </c>
      <c r="G30" s="13">
        <f t="shared" si="13"/>
        <v>7047</v>
      </c>
      <c r="H30" s="13">
        <f t="shared" si="13"/>
        <v>7439</v>
      </c>
      <c r="I30" s="13">
        <f t="shared" si="13"/>
        <v>9318</v>
      </c>
      <c r="J30" s="13">
        <f t="shared" si="13"/>
        <v>9318</v>
      </c>
      <c r="K30" s="13">
        <f t="shared" si="13"/>
        <v>9318</v>
      </c>
      <c r="L30" s="13">
        <f t="shared" si="13"/>
        <v>7596</v>
      </c>
      <c r="M30" s="13">
        <f t="shared" si="13"/>
        <v>8535</v>
      </c>
      <c r="N30" s="13">
        <f t="shared" si="13"/>
        <v>8144</v>
      </c>
      <c r="O30" s="13">
        <f t="shared" si="13"/>
        <v>7830</v>
      </c>
      <c r="P30" s="13">
        <f t="shared" si="13"/>
        <v>10493</v>
      </c>
      <c r="Q30" s="13">
        <f t="shared" si="13"/>
        <v>10962</v>
      </c>
      <c r="R30" s="13">
        <f t="shared" si="13"/>
        <v>11980</v>
      </c>
      <c r="S30" s="13">
        <f t="shared" si="13"/>
        <v>9318</v>
      </c>
      <c r="T30" s="13">
        <f t="shared" si="13"/>
        <v>10101</v>
      </c>
      <c r="U30" s="13">
        <f t="shared" si="13"/>
        <v>10493</v>
      </c>
      <c r="V30" s="13">
        <f t="shared" si="13"/>
        <v>10101</v>
      </c>
      <c r="W30" s="13">
        <f t="shared" si="13"/>
        <v>10962</v>
      </c>
      <c r="X30" s="13">
        <f t="shared" si="13"/>
        <v>10962</v>
      </c>
      <c r="Y30" s="13">
        <f t="shared" si="13"/>
        <v>10101</v>
      </c>
      <c r="Z30" s="13">
        <f t="shared" si="13"/>
        <v>10493</v>
      </c>
      <c r="AA30" s="13">
        <f t="shared" si="13"/>
        <v>10493</v>
      </c>
      <c r="AB30" s="13">
        <f t="shared" si="13"/>
        <v>10962</v>
      </c>
      <c r="AC30" s="13">
        <f t="shared" si="13"/>
        <v>10962</v>
      </c>
      <c r="AD30" s="13">
        <f t="shared" si="13"/>
        <v>11276</v>
      </c>
      <c r="AE30" s="13">
        <f t="shared" si="13"/>
        <v>10962</v>
      </c>
      <c r="AF30" s="13">
        <f t="shared" si="13"/>
        <v>9318</v>
      </c>
      <c r="AG30" s="13">
        <f t="shared" si="13"/>
        <v>10493</v>
      </c>
      <c r="AH30" s="13">
        <f t="shared" si="13"/>
        <v>8927</v>
      </c>
      <c r="AI30" s="13">
        <f t="shared" ref="AI30:AM30" si="14">ROUNDUP(AI9*0.87,)</f>
        <v>7830</v>
      </c>
      <c r="AJ30" s="13">
        <f t="shared" si="14"/>
        <v>8535</v>
      </c>
      <c r="AK30" s="13">
        <f t="shared" si="14"/>
        <v>8770</v>
      </c>
      <c r="AL30" s="13">
        <f t="shared" si="14"/>
        <v>8535</v>
      </c>
      <c r="AM30" s="13">
        <f t="shared" si="14"/>
        <v>7439</v>
      </c>
    </row>
    <row r="31" spans="1:39" s="16" customFormat="1" ht="12" customHeight="1" x14ac:dyDescent="0.2">
      <c r="A31" s="4">
        <v>2</v>
      </c>
      <c r="B31" s="13">
        <f t="shared" ref="B31" si="15">ROUNDUP(B10*0.87,)</f>
        <v>8222</v>
      </c>
      <c r="C31" s="13">
        <f t="shared" ref="C31:AH31" si="16">ROUNDUP(C10*0.87,)</f>
        <v>10101</v>
      </c>
      <c r="D31" s="13">
        <f t="shared" si="16"/>
        <v>10101</v>
      </c>
      <c r="E31" s="13">
        <f t="shared" si="16"/>
        <v>8613</v>
      </c>
      <c r="F31" s="13">
        <f t="shared" si="16"/>
        <v>9005</v>
      </c>
      <c r="G31" s="13">
        <f t="shared" si="16"/>
        <v>8222</v>
      </c>
      <c r="H31" s="13">
        <f t="shared" si="16"/>
        <v>8613</v>
      </c>
      <c r="I31" s="13">
        <f t="shared" si="16"/>
        <v>10493</v>
      </c>
      <c r="J31" s="13">
        <f t="shared" si="16"/>
        <v>10493</v>
      </c>
      <c r="K31" s="13">
        <f t="shared" si="16"/>
        <v>10493</v>
      </c>
      <c r="L31" s="13">
        <f t="shared" si="16"/>
        <v>8770</v>
      </c>
      <c r="M31" s="13">
        <f t="shared" si="16"/>
        <v>9710</v>
      </c>
      <c r="N31" s="13">
        <f t="shared" si="16"/>
        <v>9318</v>
      </c>
      <c r="O31" s="13">
        <f t="shared" si="16"/>
        <v>9005</v>
      </c>
      <c r="P31" s="13">
        <f t="shared" si="16"/>
        <v>11667</v>
      </c>
      <c r="Q31" s="13">
        <f t="shared" si="16"/>
        <v>12137</v>
      </c>
      <c r="R31" s="13">
        <f t="shared" si="16"/>
        <v>13155</v>
      </c>
      <c r="S31" s="13">
        <f t="shared" si="16"/>
        <v>10493</v>
      </c>
      <c r="T31" s="13">
        <f t="shared" si="16"/>
        <v>11276</v>
      </c>
      <c r="U31" s="13">
        <f t="shared" si="16"/>
        <v>11667</v>
      </c>
      <c r="V31" s="13">
        <f t="shared" si="16"/>
        <v>11276</v>
      </c>
      <c r="W31" s="13">
        <f t="shared" si="16"/>
        <v>12137</v>
      </c>
      <c r="X31" s="13">
        <f t="shared" si="16"/>
        <v>12137</v>
      </c>
      <c r="Y31" s="13">
        <f t="shared" si="16"/>
        <v>11276</v>
      </c>
      <c r="Z31" s="13">
        <f t="shared" si="16"/>
        <v>11667</v>
      </c>
      <c r="AA31" s="13">
        <f t="shared" si="16"/>
        <v>11667</v>
      </c>
      <c r="AB31" s="13">
        <f t="shared" si="16"/>
        <v>12137</v>
      </c>
      <c r="AC31" s="13">
        <f t="shared" si="16"/>
        <v>12137</v>
      </c>
      <c r="AD31" s="13">
        <f t="shared" si="16"/>
        <v>12450</v>
      </c>
      <c r="AE31" s="13">
        <f t="shared" si="16"/>
        <v>12137</v>
      </c>
      <c r="AF31" s="13">
        <f t="shared" si="16"/>
        <v>10493</v>
      </c>
      <c r="AG31" s="13">
        <f t="shared" si="16"/>
        <v>11667</v>
      </c>
      <c r="AH31" s="13">
        <f t="shared" si="16"/>
        <v>10101</v>
      </c>
      <c r="AI31" s="13">
        <f t="shared" ref="AI31:AM31" si="17">ROUNDUP(AI10*0.87,)</f>
        <v>9005</v>
      </c>
      <c r="AJ31" s="13">
        <f t="shared" si="17"/>
        <v>9710</v>
      </c>
      <c r="AK31" s="13">
        <f t="shared" si="17"/>
        <v>9945</v>
      </c>
      <c r="AL31" s="13">
        <f t="shared" si="17"/>
        <v>9710</v>
      </c>
      <c r="AM31" s="13">
        <f t="shared" si="17"/>
        <v>8613</v>
      </c>
    </row>
    <row r="32" spans="1:39"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s="16" customFormat="1" ht="12" customHeight="1" x14ac:dyDescent="0.2">
      <c r="A33" s="4">
        <v>1</v>
      </c>
      <c r="B33" s="13">
        <f t="shared" ref="B33" si="18">ROUNDUP(B12*0.87,)</f>
        <v>11354</v>
      </c>
      <c r="C33" s="13">
        <f t="shared" ref="C33:AH33" si="19">ROUNDUP(C12*0.87,)</f>
        <v>13233</v>
      </c>
      <c r="D33" s="13">
        <f t="shared" si="19"/>
        <v>13233</v>
      </c>
      <c r="E33" s="13">
        <f t="shared" si="19"/>
        <v>11745</v>
      </c>
      <c r="F33" s="13">
        <f t="shared" si="19"/>
        <v>12137</v>
      </c>
      <c r="G33" s="13">
        <f t="shared" si="19"/>
        <v>11354</v>
      </c>
      <c r="H33" s="13">
        <f t="shared" si="19"/>
        <v>11745</v>
      </c>
      <c r="I33" s="13">
        <f t="shared" si="19"/>
        <v>13625</v>
      </c>
      <c r="J33" s="13">
        <f t="shared" si="19"/>
        <v>13625</v>
      </c>
      <c r="K33" s="13">
        <f t="shared" si="19"/>
        <v>13625</v>
      </c>
      <c r="L33" s="13">
        <f t="shared" si="19"/>
        <v>11902</v>
      </c>
      <c r="M33" s="13">
        <f t="shared" si="19"/>
        <v>12842</v>
      </c>
      <c r="N33" s="13">
        <f t="shared" si="19"/>
        <v>12450</v>
      </c>
      <c r="O33" s="13">
        <f t="shared" si="19"/>
        <v>12137</v>
      </c>
      <c r="P33" s="13">
        <f t="shared" si="19"/>
        <v>14799</v>
      </c>
      <c r="Q33" s="13">
        <f t="shared" si="19"/>
        <v>15269</v>
      </c>
      <c r="R33" s="13">
        <f t="shared" si="19"/>
        <v>16287</v>
      </c>
      <c r="S33" s="13">
        <f t="shared" si="19"/>
        <v>13625</v>
      </c>
      <c r="T33" s="13">
        <f t="shared" si="19"/>
        <v>14408</v>
      </c>
      <c r="U33" s="13">
        <f t="shared" si="19"/>
        <v>14799</v>
      </c>
      <c r="V33" s="13">
        <f t="shared" si="19"/>
        <v>14408</v>
      </c>
      <c r="W33" s="13">
        <f t="shared" si="19"/>
        <v>15269</v>
      </c>
      <c r="X33" s="13">
        <f t="shared" si="19"/>
        <v>15269</v>
      </c>
      <c r="Y33" s="13">
        <f t="shared" si="19"/>
        <v>14408</v>
      </c>
      <c r="Z33" s="13">
        <f t="shared" si="19"/>
        <v>14799</v>
      </c>
      <c r="AA33" s="13">
        <f t="shared" si="19"/>
        <v>14799</v>
      </c>
      <c r="AB33" s="13">
        <f t="shared" si="19"/>
        <v>15269</v>
      </c>
      <c r="AC33" s="13">
        <f t="shared" si="19"/>
        <v>15269</v>
      </c>
      <c r="AD33" s="13">
        <f t="shared" si="19"/>
        <v>15582</v>
      </c>
      <c r="AE33" s="13">
        <f t="shared" si="19"/>
        <v>15269</v>
      </c>
      <c r="AF33" s="13">
        <f t="shared" si="19"/>
        <v>13625</v>
      </c>
      <c r="AG33" s="13">
        <f t="shared" si="19"/>
        <v>14799</v>
      </c>
      <c r="AH33" s="13">
        <f t="shared" si="19"/>
        <v>13233</v>
      </c>
      <c r="AI33" s="13">
        <f t="shared" ref="AI33:AM33" si="20">ROUNDUP(AI12*0.87,)</f>
        <v>11745</v>
      </c>
      <c r="AJ33" s="13">
        <f t="shared" si="20"/>
        <v>12450</v>
      </c>
      <c r="AK33" s="13">
        <f t="shared" si="20"/>
        <v>12685</v>
      </c>
      <c r="AL33" s="13">
        <f t="shared" si="20"/>
        <v>12450</v>
      </c>
      <c r="AM33" s="13">
        <f t="shared" si="20"/>
        <v>11354</v>
      </c>
    </row>
    <row r="34" spans="1:39" s="16" customFormat="1" ht="12" customHeight="1" x14ac:dyDescent="0.2">
      <c r="A34" s="4">
        <v>2</v>
      </c>
      <c r="B34" s="13">
        <f t="shared" ref="B34" si="21">ROUNDUP(B13*0.87,)</f>
        <v>12528</v>
      </c>
      <c r="C34" s="13">
        <f t="shared" ref="C34:AH34" si="22">ROUNDUP(C13*0.87,)</f>
        <v>14408</v>
      </c>
      <c r="D34" s="13">
        <f t="shared" si="22"/>
        <v>14408</v>
      </c>
      <c r="E34" s="13">
        <f t="shared" si="22"/>
        <v>12920</v>
      </c>
      <c r="F34" s="13">
        <f t="shared" si="22"/>
        <v>13311</v>
      </c>
      <c r="G34" s="13">
        <f t="shared" si="22"/>
        <v>12528</v>
      </c>
      <c r="H34" s="13">
        <f t="shared" si="22"/>
        <v>12920</v>
      </c>
      <c r="I34" s="13">
        <f t="shared" si="22"/>
        <v>14799</v>
      </c>
      <c r="J34" s="13">
        <f t="shared" si="22"/>
        <v>14799</v>
      </c>
      <c r="K34" s="13">
        <f t="shared" si="22"/>
        <v>14799</v>
      </c>
      <c r="L34" s="13">
        <f t="shared" si="22"/>
        <v>13077</v>
      </c>
      <c r="M34" s="13">
        <f t="shared" si="22"/>
        <v>14016</v>
      </c>
      <c r="N34" s="13">
        <f t="shared" si="22"/>
        <v>13625</v>
      </c>
      <c r="O34" s="13">
        <f t="shared" si="22"/>
        <v>13311</v>
      </c>
      <c r="P34" s="13">
        <f t="shared" si="22"/>
        <v>15974</v>
      </c>
      <c r="Q34" s="13">
        <f t="shared" si="22"/>
        <v>16443</v>
      </c>
      <c r="R34" s="13">
        <f t="shared" si="22"/>
        <v>17461</v>
      </c>
      <c r="S34" s="13">
        <f t="shared" si="22"/>
        <v>14799</v>
      </c>
      <c r="T34" s="13">
        <f t="shared" si="22"/>
        <v>15582</v>
      </c>
      <c r="U34" s="13">
        <f t="shared" si="22"/>
        <v>15974</v>
      </c>
      <c r="V34" s="13">
        <f t="shared" si="22"/>
        <v>15582</v>
      </c>
      <c r="W34" s="13">
        <f t="shared" si="22"/>
        <v>16443</v>
      </c>
      <c r="X34" s="13">
        <f t="shared" si="22"/>
        <v>16443</v>
      </c>
      <c r="Y34" s="13">
        <f t="shared" si="22"/>
        <v>15582</v>
      </c>
      <c r="Z34" s="13">
        <f t="shared" si="22"/>
        <v>15974</v>
      </c>
      <c r="AA34" s="13">
        <f t="shared" si="22"/>
        <v>15974</v>
      </c>
      <c r="AB34" s="13">
        <f t="shared" si="22"/>
        <v>16443</v>
      </c>
      <c r="AC34" s="13">
        <f t="shared" si="22"/>
        <v>16443</v>
      </c>
      <c r="AD34" s="13">
        <f t="shared" si="22"/>
        <v>16757</v>
      </c>
      <c r="AE34" s="13">
        <f t="shared" si="22"/>
        <v>16443</v>
      </c>
      <c r="AF34" s="13">
        <f t="shared" si="22"/>
        <v>14799</v>
      </c>
      <c r="AG34" s="13">
        <f t="shared" si="22"/>
        <v>15974</v>
      </c>
      <c r="AH34" s="13">
        <f t="shared" si="22"/>
        <v>14408</v>
      </c>
      <c r="AI34" s="13">
        <f t="shared" ref="AI34:AM34" si="23">ROUNDUP(AI13*0.87,)</f>
        <v>12920</v>
      </c>
      <c r="AJ34" s="13">
        <f t="shared" si="23"/>
        <v>13625</v>
      </c>
      <c r="AK34" s="13">
        <f t="shared" si="23"/>
        <v>13860</v>
      </c>
      <c r="AL34" s="13">
        <f t="shared" si="23"/>
        <v>13625</v>
      </c>
      <c r="AM34" s="13">
        <f t="shared" si="23"/>
        <v>12528</v>
      </c>
    </row>
    <row r="35" spans="1:39"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s="16" customFormat="1" ht="12" customHeight="1" x14ac:dyDescent="0.2">
      <c r="A36" s="4">
        <v>1</v>
      </c>
      <c r="B36" s="13">
        <f t="shared" ref="B36" si="24">ROUNDUP(B15*0.87,)</f>
        <v>12920</v>
      </c>
      <c r="C36" s="13">
        <f t="shared" ref="C36:AH36" si="25">ROUNDUP(C15*0.87,)</f>
        <v>14799</v>
      </c>
      <c r="D36" s="13">
        <f t="shared" si="25"/>
        <v>14799</v>
      </c>
      <c r="E36" s="13">
        <f t="shared" si="25"/>
        <v>13311</v>
      </c>
      <c r="F36" s="13">
        <f t="shared" si="25"/>
        <v>13703</v>
      </c>
      <c r="G36" s="13">
        <f t="shared" si="25"/>
        <v>12920</v>
      </c>
      <c r="H36" s="13">
        <f t="shared" si="25"/>
        <v>13311</v>
      </c>
      <c r="I36" s="13">
        <f t="shared" si="25"/>
        <v>15191</v>
      </c>
      <c r="J36" s="13">
        <f t="shared" si="25"/>
        <v>15191</v>
      </c>
      <c r="K36" s="13">
        <f t="shared" si="25"/>
        <v>15191</v>
      </c>
      <c r="L36" s="13">
        <f t="shared" si="25"/>
        <v>13468</v>
      </c>
      <c r="M36" s="13">
        <f t="shared" si="25"/>
        <v>14408</v>
      </c>
      <c r="N36" s="13">
        <f t="shared" si="25"/>
        <v>14016</v>
      </c>
      <c r="O36" s="13">
        <f t="shared" si="25"/>
        <v>13703</v>
      </c>
      <c r="P36" s="13">
        <f t="shared" si="25"/>
        <v>16365</v>
      </c>
      <c r="Q36" s="13">
        <f t="shared" si="25"/>
        <v>16835</v>
      </c>
      <c r="R36" s="13">
        <f t="shared" si="25"/>
        <v>17853</v>
      </c>
      <c r="S36" s="13">
        <f t="shared" si="25"/>
        <v>15191</v>
      </c>
      <c r="T36" s="13">
        <f t="shared" si="25"/>
        <v>15974</v>
      </c>
      <c r="U36" s="13">
        <f t="shared" si="25"/>
        <v>16365</v>
      </c>
      <c r="V36" s="13">
        <f t="shared" si="25"/>
        <v>15974</v>
      </c>
      <c r="W36" s="13">
        <f t="shared" si="25"/>
        <v>16835</v>
      </c>
      <c r="X36" s="13">
        <f t="shared" si="25"/>
        <v>16835</v>
      </c>
      <c r="Y36" s="13">
        <f t="shared" si="25"/>
        <v>15974</v>
      </c>
      <c r="Z36" s="13">
        <f t="shared" si="25"/>
        <v>16365</v>
      </c>
      <c r="AA36" s="13">
        <f t="shared" si="25"/>
        <v>16365</v>
      </c>
      <c r="AB36" s="13">
        <f t="shared" si="25"/>
        <v>16835</v>
      </c>
      <c r="AC36" s="13">
        <f t="shared" si="25"/>
        <v>16835</v>
      </c>
      <c r="AD36" s="13">
        <f t="shared" si="25"/>
        <v>17148</v>
      </c>
      <c r="AE36" s="13">
        <f t="shared" si="25"/>
        <v>16835</v>
      </c>
      <c r="AF36" s="13">
        <f t="shared" si="25"/>
        <v>15191</v>
      </c>
      <c r="AG36" s="13">
        <f t="shared" si="25"/>
        <v>16365</v>
      </c>
      <c r="AH36" s="13">
        <f t="shared" si="25"/>
        <v>14799</v>
      </c>
      <c r="AI36" s="13">
        <f t="shared" ref="AI36:AM36" si="26">ROUNDUP(AI15*0.87,)</f>
        <v>13311</v>
      </c>
      <c r="AJ36" s="13">
        <f t="shared" si="26"/>
        <v>14016</v>
      </c>
      <c r="AK36" s="13">
        <f t="shared" si="26"/>
        <v>14251</v>
      </c>
      <c r="AL36" s="13">
        <f t="shared" si="26"/>
        <v>14016</v>
      </c>
      <c r="AM36" s="13">
        <f t="shared" si="26"/>
        <v>12920</v>
      </c>
    </row>
    <row r="37" spans="1:39" s="16" customFormat="1" ht="12" customHeight="1" x14ac:dyDescent="0.2">
      <c r="A37" s="278">
        <v>2</v>
      </c>
      <c r="B37" s="13">
        <f t="shared" ref="B37" si="27">ROUNDUP(B16*0.87,)</f>
        <v>14094</v>
      </c>
      <c r="C37" s="13">
        <f t="shared" ref="C37:AH37" si="28">ROUNDUP(C16*0.87,)</f>
        <v>15974</v>
      </c>
      <c r="D37" s="13">
        <f t="shared" si="28"/>
        <v>15974</v>
      </c>
      <c r="E37" s="13">
        <f t="shared" si="28"/>
        <v>14486</v>
      </c>
      <c r="F37" s="13">
        <f t="shared" si="28"/>
        <v>14877</v>
      </c>
      <c r="G37" s="13">
        <f t="shared" si="28"/>
        <v>14094</v>
      </c>
      <c r="H37" s="13">
        <f t="shared" si="28"/>
        <v>14486</v>
      </c>
      <c r="I37" s="13">
        <f t="shared" si="28"/>
        <v>16365</v>
      </c>
      <c r="J37" s="13">
        <f t="shared" si="28"/>
        <v>16365</v>
      </c>
      <c r="K37" s="13">
        <f t="shared" si="28"/>
        <v>16365</v>
      </c>
      <c r="L37" s="13">
        <f t="shared" si="28"/>
        <v>14643</v>
      </c>
      <c r="M37" s="13">
        <f t="shared" si="28"/>
        <v>15582</v>
      </c>
      <c r="N37" s="13">
        <f t="shared" si="28"/>
        <v>15191</v>
      </c>
      <c r="O37" s="13">
        <f t="shared" si="28"/>
        <v>14877</v>
      </c>
      <c r="P37" s="13">
        <f t="shared" si="28"/>
        <v>17540</v>
      </c>
      <c r="Q37" s="13">
        <f t="shared" si="28"/>
        <v>18009</v>
      </c>
      <c r="R37" s="13">
        <f t="shared" si="28"/>
        <v>19027</v>
      </c>
      <c r="S37" s="13">
        <f t="shared" si="28"/>
        <v>16365</v>
      </c>
      <c r="T37" s="13">
        <f t="shared" si="28"/>
        <v>17148</v>
      </c>
      <c r="U37" s="13">
        <f t="shared" si="28"/>
        <v>17540</v>
      </c>
      <c r="V37" s="13">
        <f t="shared" si="28"/>
        <v>17148</v>
      </c>
      <c r="W37" s="13">
        <f t="shared" si="28"/>
        <v>18009</v>
      </c>
      <c r="X37" s="13">
        <f t="shared" si="28"/>
        <v>18009</v>
      </c>
      <c r="Y37" s="13">
        <f t="shared" si="28"/>
        <v>17148</v>
      </c>
      <c r="Z37" s="13">
        <f t="shared" si="28"/>
        <v>17540</v>
      </c>
      <c r="AA37" s="13">
        <f t="shared" si="28"/>
        <v>17540</v>
      </c>
      <c r="AB37" s="13">
        <f t="shared" si="28"/>
        <v>18009</v>
      </c>
      <c r="AC37" s="13">
        <f t="shared" si="28"/>
        <v>18009</v>
      </c>
      <c r="AD37" s="13">
        <f t="shared" si="28"/>
        <v>18323</v>
      </c>
      <c r="AE37" s="13">
        <f t="shared" si="28"/>
        <v>18009</v>
      </c>
      <c r="AF37" s="13">
        <f t="shared" si="28"/>
        <v>16365</v>
      </c>
      <c r="AG37" s="13">
        <f t="shared" si="28"/>
        <v>17540</v>
      </c>
      <c r="AH37" s="13">
        <f t="shared" si="28"/>
        <v>15974</v>
      </c>
      <c r="AI37" s="13">
        <f t="shared" ref="AI37:AM37" si="29">ROUNDUP(AI16*0.87,)</f>
        <v>14486</v>
      </c>
      <c r="AJ37" s="13">
        <f t="shared" si="29"/>
        <v>15191</v>
      </c>
      <c r="AK37" s="13">
        <f t="shared" si="29"/>
        <v>15426</v>
      </c>
      <c r="AL37" s="13">
        <f t="shared" si="29"/>
        <v>15191</v>
      </c>
      <c r="AM37" s="13">
        <f t="shared" si="29"/>
        <v>14094</v>
      </c>
    </row>
    <row r="38" spans="1:39"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s="16" customFormat="1" ht="12" customHeight="1" x14ac:dyDescent="0.2">
      <c r="A39" s="4">
        <v>1</v>
      </c>
      <c r="B39" s="13">
        <f t="shared" ref="B39" si="30">ROUNDUP(B18*0.87,)</f>
        <v>19575</v>
      </c>
      <c r="C39" s="13">
        <f t="shared" ref="C39:AH39" si="31">ROUNDUP(C18*0.87,)</f>
        <v>21455</v>
      </c>
      <c r="D39" s="13">
        <f t="shared" si="31"/>
        <v>21455</v>
      </c>
      <c r="E39" s="13">
        <f t="shared" si="31"/>
        <v>19967</v>
      </c>
      <c r="F39" s="13">
        <f t="shared" si="31"/>
        <v>20358</v>
      </c>
      <c r="G39" s="13">
        <f t="shared" si="31"/>
        <v>19575</v>
      </c>
      <c r="H39" s="13">
        <f t="shared" si="31"/>
        <v>19967</v>
      </c>
      <c r="I39" s="13">
        <f t="shared" si="31"/>
        <v>21846</v>
      </c>
      <c r="J39" s="13">
        <f t="shared" si="31"/>
        <v>21846</v>
      </c>
      <c r="K39" s="13">
        <f t="shared" si="31"/>
        <v>21846</v>
      </c>
      <c r="L39" s="13">
        <f t="shared" si="31"/>
        <v>20124</v>
      </c>
      <c r="M39" s="13">
        <f t="shared" si="31"/>
        <v>21063</v>
      </c>
      <c r="N39" s="13">
        <f t="shared" si="31"/>
        <v>20672</v>
      </c>
      <c r="O39" s="13">
        <f t="shared" si="31"/>
        <v>20358</v>
      </c>
      <c r="P39" s="13">
        <f t="shared" si="31"/>
        <v>23021</v>
      </c>
      <c r="Q39" s="13">
        <f t="shared" si="31"/>
        <v>23490</v>
      </c>
      <c r="R39" s="13">
        <f t="shared" si="31"/>
        <v>24508</v>
      </c>
      <c r="S39" s="13">
        <f t="shared" si="31"/>
        <v>21846</v>
      </c>
      <c r="T39" s="13">
        <f t="shared" si="31"/>
        <v>22629</v>
      </c>
      <c r="U39" s="13">
        <f t="shared" si="31"/>
        <v>23021</v>
      </c>
      <c r="V39" s="13">
        <f t="shared" si="31"/>
        <v>22629</v>
      </c>
      <c r="W39" s="13">
        <f t="shared" si="31"/>
        <v>23490</v>
      </c>
      <c r="X39" s="13">
        <f t="shared" si="31"/>
        <v>23490</v>
      </c>
      <c r="Y39" s="13">
        <f t="shared" si="31"/>
        <v>22629</v>
      </c>
      <c r="Z39" s="13">
        <f t="shared" si="31"/>
        <v>23021</v>
      </c>
      <c r="AA39" s="13">
        <f t="shared" si="31"/>
        <v>23021</v>
      </c>
      <c r="AB39" s="13">
        <f t="shared" si="31"/>
        <v>23490</v>
      </c>
      <c r="AC39" s="13">
        <f t="shared" si="31"/>
        <v>23490</v>
      </c>
      <c r="AD39" s="13">
        <f t="shared" si="31"/>
        <v>23804</v>
      </c>
      <c r="AE39" s="13">
        <f t="shared" si="31"/>
        <v>23490</v>
      </c>
      <c r="AF39" s="13">
        <f t="shared" si="31"/>
        <v>21846</v>
      </c>
      <c r="AG39" s="13">
        <f t="shared" si="31"/>
        <v>23021</v>
      </c>
      <c r="AH39" s="13">
        <f t="shared" si="31"/>
        <v>21455</v>
      </c>
      <c r="AI39" s="13">
        <f t="shared" ref="AI39:AM39" si="32">ROUNDUP(AI18*0.87,)</f>
        <v>18401</v>
      </c>
      <c r="AJ39" s="13">
        <f t="shared" si="32"/>
        <v>19106</v>
      </c>
      <c r="AK39" s="13">
        <f t="shared" si="32"/>
        <v>19341</v>
      </c>
      <c r="AL39" s="13">
        <f t="shared" si="32"/>
        <v>19106</v>
      </c>
      <c r="AM39" s="13">
        <f t="shared" si="32"/>
        <v>18009</v>
      </c>
    </row>
    <row r="40" spans="1:39" s="16" customFormat="1" ht="12" customHeight="1" x14ac:dyDescent="0.2">
      <c r="A40" s="278">
        <v>2</v>
      </c>
      <c r="B40" s="13">
        <f t="shared" ref="B40" si="33">ROUNDUP(B19*0.87,)</f>
        <v>19575</v>
      </c>
      <c r="C40" s="13">
        <f t="shared" ref="C40:AH40" si="34">ROUNDUP(C19*0.87,)</f>
        <v>21455</v>
      </c>
      <c r="D40" s="13">
        <f t="shared" si="34"/>
        <v>21455</v>
      </c>
      <c r="E40" s="13">
        <f t="shared" si="34"/>
        <v>19967</v>
      </c>
      <c r="F40" s="13">
        <f t="shared" si="34"/>
        <v>20358</v>
      </c>
      <c r="G40" s="13">
        <f t="shared" si="34"/>
        <v>19575</v>
      </c>
      <c r="H40" s="13">
        <f t="shared" si="34"/>
        <v>19967</v>
      </c>
      <c r="I40" s="13">
        <f t="shared" si="34"/>
        <v>21846</v>
      </c>
      <c r="J40" s="13">
        <f t="shared" si="34"/>
        <v>21846</v>
      </c>
      <c r="K40" s="13">
        <f t="shared" si="34"/>
        <v>21846</v>
      </c>
      <c r="L40" s="13">
        <f t="shared" si="34"/>
        <v>20124</v>
      </c>
      <c r="M40" s="13">
        <f t="shared" si="34"/>
        <v>21063</v>
      </c>
      <c r="N40" s="13">
        <f t="shared" si="34"/>
        <v>20672</v>
      </c>
      <c r="O40" s="13">
        <f t="shared" si="34"/>
        <v>20358</v>
      </c>
      <c r="P40" s="13">
        <f t="shared" si="34"/>
        <v>23021</v>
      </c>
      <c r="Q40" s="13">
        <f t="shared" si="34"/>
        <v>23490</v>
      </c>
      <c r="R40" s="13">
        <f t="shared" si="34"/>
        <v>24508</v>
      </c>
      <c r="S40" s="13">
        <f t="shared" si="34"/>
        <v>21846</v>
      </c>
      <c r="T40" s="13">
        <f t="shared" si="34"/>
        <v>22629</v>
      </c>
      <c r="U40" s="13">
        <f t="shared" si="34"/>
        <v>23021</v>
      </c>
      <c r="V40" s="13">
        <f t="shared" si="34"/>
        <v>22629</v>
      </c>
      <c r="W40" s="13">
        <f t="shared" si="34"/>
        <v>23490</v>
      </c>
      <c r="X40" s="13">
        <f t="shared" si="34"/>
        <v>23490</v>
      </c>
      <c r="Y40" s="13">
        <f t="shared" si="34"/>
        <v>22629</v>
      </c>
      <c r="Z40" s="13">
        <f t="shared" si="34"/>
        <v>23021</v>
      </c>
      <c r="AA40" s="13">
        <f t="shared" si="34"/>
        <v>23021</v>
      </c>
      <c r="AB40" s="13">
        <f t="shared" si="34"/>
        <v>23490</v>
      </c>
      <c r="AC40" s="13">
        <f t="shared" si="34"/>
        <v>23490</v>
      </c>
      <c r="AD40" s="13">
        <f t="shared" si="34"/>
        <v>23804</v>
      </c>
      <c r="AE40" s="13">
        <f t="shared" si="34"/>
        <v>23490</v>
      </c>
      <c r="AF40" s="13">
        <f t="shared" si="34"/>
        <v>21846</v>
      </c>
      <c r="AG40" s="13">
        <f t="shared" si="34"/>
        <v>23021</v>
      </c>
      <c r="AH40" s="13">
        <f t="shared" si="34"/>
        <v>21455</v>
      </c>
      <c r="AI40" s="13">
        <f t="shared" ref="AI40:AM40" si="35">ROUNDUP(AI19*0.87,)</f>
        <v>18401</v>
      </c>
      <c r="AJ40" s="13">
        <f t="shared" si="35"/>
        <v>19106</v>
      </c>
      <c r="AK40" s="13">
        <f t="shared" si="35"/>
        <v>19341</v>
      </c>
      <c r="AL40" s="13">
        <f t="shared" si="35"/>
        <v>19106</v>
      </c>
      <c r="AM40" s="13">
        <f t="shared" si="35"/>
        <v>18009</v>
      </c>
    </row>
    <row r="41" spans="1:39" s="16" customFormat="1" ht="12" customHeight="1" x14ac:dyDescent="0.2">
      <c r="A41" s="278">
        <v>3</v>
      </c>
      <c r="B41" s="13">
        <f t="shared" ref="B41" si="36">ROUNDUP(B20*0.87,)</f>
        <v>19575</v>
      </c>
      <c r="C41" s="13">
        <f t="shared" ref="C41:AH41" si="37">ROUNDUP(C20*0.87,)</f>
        <v>21455</v>
      </c>
      <c r="D41" s="13">
        <f t="shared" si="37"/>
        <v>21455</v>
      </c>
      <c r="E41" s="13">
        <f t="shared" si="37"/>
        <v>19967</v>
      </c>
      <c r="F41" s="13">
        <f t="shared" si="37"/>
        <v>20358</v>
      </c>
      <c r="G41" s="13">
        <f t="shared" si="37"/>
        <v>19575</v>
      </c>
      <c r="H41" s="13">
        <f t="shared" si="37"/>
        <v>19967</v>
      </c>
      <c r="I41" s="13">
        <f t="shared" si="37"/>
        <v>21846</v>
      </c>
      <c r="J41" s="13">
        <f t="shared" si="37"/>
        <v>21846</v>
      </c>
      <c r="K41" s="13">
        <f t="shared" si="37"/>
        <v>21846</v>
      </c>
      <c r="L41" s="13">
        <f t="shared" si="37"/>
        <v>20124</v>
      </c>
      <c r="M41" s="13">
        <f t="shared" si="37"/>
        <v>21063</v>
      </c>
      <c r="N41" s="13">
        <f t="shared" si="37"/>
        <v>20672</v>
      </c>
      <c r="O41" s="13">
        <f t="shared" si="37"/>
        <v>20358</v>
      </c>
      <c r="P41" s="13">
        <f t="shared" si="37"/>
        <v>23021</v>
      </c>
      <c r="Q41" s="13">
        <f t="shared" si="37"/>
        <v>23490</v>
      </c>
      <c r="R41" s="13">
        <f t="shared" si="37"/>
        <v>24508</v>
      </c>
      <c r="S41" s="13">
        <f t="shared" si="37"/>
        <v>21846</v>
      </c>
      <c r="T41" s="13">
        <f t="shared" si="37"/>
        <v>22629</v>
      </c>
      <c r="U41" s="13">
        <f t="shared" si="37"/>
        <v>23021</v>
      </c>
      <c r="V41" s="13">
        <f t="shared" si="37"/>
        <v>22629</v>
      </c>
      <c r="W41" s="13">
        <f t="shared" si="37"/>
        <v>23490</v>
      </c>
      <c r="X41" s="13">
        <f t="shared" si="37"/>
        <v>23490</v>
      </c>
      <c r="Y41" s="13">
        <f t="shared" si="37"/>
        <v>22629</v>
      </c>
      <c r="Z41" s="13">
        <f t="shared" si="37"/>
        <v>23021</v>
      </c>
      <c r="AA41" s="13">
        <f t="shared" si="37"/>
        <v>23021</v>
      </c>
      <c r="AB41" s="13">
        <f t="shared" si="37"/>
        <v>23490</v>
      </c>
      <c r="AC41" s="13">
        <f t="shared" si="37"/>
        <v>23490</v>
      </c>
      <c r="AD41" s="13">
        <f t="shared" si="37"/>
        <v>23804</v>
      </c>
      <c r="AE41" s="13">
        <f t="shared" si="37"/>
        <v>23490</v>
      </c>
      <c r="AF41" s="13">
        <f t="shared" si="37"/>
        <v>21846</v>
      </c>
      <c r="AG41" s="13">
        <f t="shared" si="37"/>
        <v>23021</v>
      </c>
      <c r="AH41" s="13">
        <f t="shared" si="37"/>
        <v>21455</v>
      </c>
      <c r="AI41" s="13">
        <f t="shared" ref="AI41:AM41" si="38">ROUNDUP(AI20*0.87,)</f>
        <v>18401</v>
      </c>
      <c r="AJ41" s="13">
        <f t="shared" si="38"/>
        <v>19106</v>
      </c>
      <c r="AK41" s="13">
        <f t="shared" si="38"/>
        <v>19341</v>
      </c>
      <c r="AL41" s="13">
        <f t="shared" si="38"/>
        <v>19106</v>
      </c>
      <c r="AM41" s="13">
        <f t="shared" si="38"/>
        <v>18009</v>
      </c>
    </row>
    <row r="42" spans="1:39" s="16" customFormat="1" ht="12" customHeight="1" x14ac:dyDescent="0.2">
      <c r="A42" s="278">
        <v>4</v>
      </c>
      <c r="B42" s="13">
        <f t="shared" ref="B42" si="39">ROUNDUP(B21*0.87,)</f>
        <v>19575</v>
      </c>
      <c r="C42" s="13">
        <f t="shared" ref="C42:AH42" si="40">ROUNDUP(C21*0.87,)</f>
        <v>21455</v>
      </c>
      <c r="D42" s="13">
        <f t="shared" si="40"/>
        <v>21455</v>
      </c>
      <c r="E42" s="13">
        <f t="shared" si="40"/>
        <v>19967</v>
      </c>
      <c r="F42" s="13">
        <f t="shared" si="40"/>
        <v>20358</v>
      </c>
      <c r="G42" s="13">
        <f t="shared" si="40"/>
        <v>19575</v>
      </c>
      <c r="H42" s="13">
        <f t="shared" si="40"/>
        <v>19967</v>
      </c>
      <c r="I42" s="13">
        <f t="shared" si="40"/>
        <v>21846</v>
      </c>
      <c r="J42" s="13">
        <f t="shared" si="40"/>
        <v>21846</v>
      </c>
      <c r="K42" s="13">
        <f t="shared" si="40"/>
        <v>21846</v>
      </c>
      <c r="L42" s="13">
        <f t="shared" si="40"/>
        <v>20124</v>
      </c>
      <c r="M42" s="13">
        <f t="shared" si="40"/>
        <v>21063</v>
      </c>
      <c r="N42" s="13">
        <f t="shared" si="40"/>
        <v>20672</v>
      </c>
      <c r="O42" s="13">
        <f t="shared" si="40"/>
        <v>20358</v>
      </c>
      <c r="P42" s="13">
        <f t="shared" si="40"/>
        <v>23021</v>
      </c>
      <c r="Q42" s="13">
        <f t="shared" si="40"/>
        <v>23490</v>
      </c>
      <c r="R42" s="13">
        <f t="shared" si="40"/>
        <v>24508</v>
      </c>
      <c r="S42" s="13">
        <f t="shared" si="40"/>
        <v>21846</v>
      </c>
      <c r="T42" s="13">
        <f t="shared" si="40"/>
        <v>22629</v>
      </c>
      <c r="U42" s="13">
        <f t="shared" si="40"/>
        <v>23021</v>
      </c>
      <c r="V42" s="13">
        <f t="shared" si="40"/>
        <v>22629</v>
      </c>
      <c r="W42" s="13">
        <f t="shared" si="40"/>
        <v>23490</v>
      </c>
      <c r="X42" s="13">
        <f t="shared" si="40"/>
        <v>23490</v>
      </c>
      <c r="Y42" s="13">
        <f t="shared" si="40"/>
        <v>22629</v>
      </c>
      <c r="Z42" s="13">
        <f t="shared" si="40"/>
        <v>23021</v>
      </c>
      <c r="AA42" s="13">
        <f t="shared" si="40"/>
        <v>23021</v>
      </c>
      <c r="AB42" s="13">
        <f t="shared" si="40"/>
        <v>23490</v>
      </c>
      <c r="AC42" s="13">
        <f t="shared" si="40"/>
        <v>23490</v>
      </c>
      <c r="AD42" s="13">
        <f t="shared" si="40"/>
        <v>23804</v>
      </c>
      <c r="AE42" s="13">
        <f t="shared" si="40"/>
        <v>23490</v>
      </c>
      <c r="AF42" s="13">
        <f t="shared" si="40"/>
        <v>21846</v>
      </c>
      <c r="AG42" s="13">
        <f t="shared" si="40"/>
        <v>23021</v>
      </c>
      <c r="AH42" s="13">
        <f t="shared" si="40"/>
        <v>21455</v>
      </c>
      <c r="AI42" s="13">
        <f t="shared" ref="AI42:AM42" si="41">ROUNDUP(AI21*0.87,)</f>
        <v>18401</v>
      </c>
      <c r="AJ42" s="13">
        <f t="shared" si="41"/>
        <v>19106</v>
      </c>
      <c r="AK42" s="13">
        <f t="shared" si="41"/>
        <v>19341</v>
      </c>
      <c r="AL42" s="13">
        <f t="shared" si="41"/>
        <v>19106</v>
      </c>
      <c r="AM42" s="13">
        <f t="shared" si="41"/>
        <v>18009</v>
      </c>
    </row>
    <row r="43" spans="1:39" s="16" customFormat="1" ht="12" customHeight="1" x14ac:dyDescent="0.2">
      <c r="A43" s="43"/>
    </row>
    <row r="44" spans="1:39" s="16" customFormat="1" ht="12" customHeight="1" x14ac:dyDescent="0.2">
      <c r="A44" s="43"/>
    </row>
    <row r="45" spans="1:39" s="14" customFormat="1" ht="12.75" customHeight="1" x14ac:dyDescent="0.2">
      <c r="A45" s="96" t="s">
        <v>64</v>
      </c>
    </row>
    <row r="46" spans="1:39" s="14" customFormat="1" ht="12.75" customHeight="1" x14ac:dyDescent="0.2">
      <c r="A46" s="325" t="s">
        <v>329</v>
      </c>
    </row>
    <row r="47" spans="1:39" s="14" customFormat="1" ht="12.75" customHeight="1" x14ac:dyDescent="0.2">
      <c r="A47" s="325"/>
    </row>
    <row r="48" spans="1:39"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440</v>
      </c>
    </row>
  </sheetData>
  <mergeCells count="1">
    <mergeCell ref="A46:A49"/>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Z15" sqref="Z15"/>
    </sheetView>
  </sheetViews>
  <sheetFormatPr defaultColWidth="9.140625" defaultRowHeight="15" x14ac:dyDescent="0.25"/>
  <cols>
    <col min="1" max="1" width="68.140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316" t="s">
        <v>301</v>
      </c>
    </row>
    <row r="2" spans="1:24" s="2" customFormat="1" ht="12.75" x14ac:dyDescent="0.2">
      <c r="A2" s="317"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row>
    <row r="23" spans="1:24"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row>
    <row r="27" spans="1:24" s="16" customFormat="1" ht="12" customHeight="1" x14ac:dyDescent="0.2">
      <c r="A27" s="4">
        <v>1</v>
      </c>
      <c r="B27" s="13" t="e">
        <f t="shared" ref="B27:L27" si="6">ROUNDUP(B6*0.87,)</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f>
        <v>#REF!</v>
      </c>
      <c r="X27" s="13" t="e">
        <f t="shared" si="8"/>
        <v>#REF!</v>
      </c>
    </row>
    <row r="28" spans="1:24" s="16" customFormat="1" ht="12" customHeight="1" x14ac:dyDescent="0.2">
      <c r="A28" s="4">
        <v>2</v>
      </c>
      <c r="B28" s="13" t="e">
        <f t="shared" ref="B28:L28" si="9">ROUNDUP(B7*0.87,)</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f>
        <v>#REF!</v>
      </c>
      <c r="X30" s="13" t="e">
        <f t="shared" si="14"/>
        <v>#REF!</v>
      </c>
    </row>
    <row r="31" spans="1:24" s="16" customFormat="1" ht="12" customHeight="1" x14ac:dyDescent="0.2">
      <c r="A31" s="4">
        <v>2</v>
      </c>
      <c r="B31" s="13" t="e">
        <f t="shared" ref="B31:L31" si="15">ROUNDUP(B10*0.87,)</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f>
        <v>#REF!</v>
      </c>
      <c r="X33" s="13" t="e">
        <f t="shared" si="20"/>
        <v>#REF!</v>
      </c>
    </row>
    <row r="34" spans="1:24" s="16" customFormat="1" ht="12" customHeight="1" x14ac:dyDescent="0.2">
      <c r="A34" s="4">
        <v>2</v>
      </c>
      <c r="B34" s="13" t="e">
        <f t="shared" ref="B34:L34" si="21">ROUNDUP(B13*0.87,)</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f>
        <v>#REF!</v>
      </c>
      <c r="X36" s="13" t="e">
        <f t="shared" si="26"/>
        <v>#REF!</v>
      </c>
    </row>
    <row r="37" spans="1:24" s="16" customFormat="1" ht="12" customHeight="1" x14ac:dyDescent="0.2">
      <c r="A37" s="278">
        <v>2</v>
      </c>
      <c r="B37" s="13" t="e">
        <f t="shared" ref="B37:L37" si="27">ROUNDUP(B16*0.87,)</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f>
        <v>#REF!</v>
      </c>
      <c r="X37" s="13" t="e">
        <f t="shared" si="29"/>
        <v>#REF!</v>
      </c>
    </row>
    <row r="38" spans="1:24"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f>
        <v>#REF!</v>
      </c>
      <c r="X39" s="13" t="e">
        <f t="shared" si="32"/>
        <v>#REF!</v>
      </c>
    </row>
    <row r="40" spans="1:24" s="16" customFormat="1" ht="12" customHeight="1" x14ac:dyDescent="0.2">
      <c r="A40" s="278">
        <v>2</v>
      </c>
      <c r="B40" s="13" t="e">
        <f t="shared" ref="B40:L40" si="33">ROUNDUP(B19*0.87,)</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f>
        <v>#REF!</v>
      </c>
      <c r="X40" s="13" t="e">
        <f t="shared" si="35"/>
        <v>#REF!</v>
      </c>
    </row>
    <row r="41" spans="1:24" s="16" customFormat="1" ht="12" customHeight="1" x14ac:dyDescent="0.2">
      <c r="A41" s="278">
        <v>3</v>
      </c>
      <c r="B41" s="13" t="e">
        <f t="shared" ref="B41:L41" si="36">ROUNDUP(B20*0.87,)</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f>
        <v>#REF!</v>
      </c>
      <c r="X41" s="13" t="e">
        <f t="shared" si="38"/>
        <v>#REF!</v>
      </c>
    </row>
    <row r="42" spans="1:24" s="16" customFormat="1" ht="12" customHeight="1" x14ac:dyDescent="0.2">
      <c r="A42" s="278">
        <v>4</v>
      </c>
      <c r="B42" s="13" t="e">
        <f t="shared" ref="B42:L42" si="39">ROUNDUP(B21*0.87,)</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5" t="s">
        <v>329</v>
      </c>
    </row>
    <row r="47" spans="1:24" s="14" customFormat="1" ht="12.75" customHeight="1" x14ac:dyDescent="0.2">
      <c r="A47" s="325"/>
    </row>
    <row r="48" spans="1:24" s="14" customFormat="1" ht="12.75" customHeight="1" x14ac:dyDescent="0.2">
      <c r="A48" s="325"/>
    </row>
    <row r="49" spans="1:1" s="14" customFormat="1" ht="57.4" customHeight="1" thickBot="1" x14ac:dyDescent="0.25">
      <c r="A49" s="325"/>
    </row>
    <row r="50" spans="1:1" s="53" customFormat="1" ht="12.75" thickBot="1" x14ac:dyDescent="0.25">
      <c r="A50" s="305" t="s">
        <v>426</v>
      </c>
    </row>
    <row r="51" spans="1:1" s="53" customFormat="1" ht="36" x14ac:dyDescent="0.2">
      <c r="A51" s="306" t="s">
        <v>427</v>
      </c>
    </row>
    <row r="52" spans="1:1" s="53" customFormat="1" ht="84.75" thickBot="1" x14ac:dyDescent="0.25">
      <c r="A52" s="307" t="s">
        <v>428</v>
      </c>
    </row>
    <row r="53" spans="1:1" s="53" customFormat="1" ht="12.75" thickBot="1" x14ac:dyDescent="0.25">
      <c r="A53" s="308" t="s">
        <v>73</v>
      </c>
    </row>
    <row r="54" spans="1:1" s="53" customFormat="1" ht="12" x14ac:dyDescent="0.2">
      <c r="A54" s="309" t="s">
        <v>429</v>
      </c>
    </row>
    <row r="55" spans="1:1" s="53" customFormat="1" ht="36.75" thickBot="1" x14ac:dyDescent="0.25">
      <c r="A55" s="310" t="s">
        <v>430</v>
      </c>
    </row>
    <row r="56" spans="1:1" s="53" customFormat="1" ht="62.25" customHeight="1" x14ac:dyDescent="0.2">
      <c r="A56" s="356" t="s">
        <v>431</v>
      </c>
    </row>
    <row r="57" spans="1:1" s="53" customFormat="1" ht="92.25" customHeight="1" thickBot="1" x14ac:dyDescent="0.25">
      <c r="A57" s="357"/>
    </row>
    <row r="58" spans="1:1" s="53" customFormat="1" ht="29.25" customHeight="1" thickBot="1" x14ac:dyDescent="0.25">
      <c r="A58" s="311" t="s">
        <v>435</v>
      </c>
    </row>
    <row r="59" spans="1:1" s="53" customFormat="1" ht="24" x14ac:dyDescent="0.2">
      <c r="A59" s="312" t="s">
        <v>432</v>
      </c>
    </row>
    <row r="60" spans="1:1" s="53" customFormat="1" ht="24" x14ac:dyDescent="0.2">
      <c r="A60" s="312" t="s">
        <v>433</v>
      </c>
    </row>
    <row r="61" spans="1:1" s="53" customFormat="1" ht="24.75" thickBot="1" x14ac:dyDescent="0.25">
      <c r="A61" s="312" t="s">
        <v>434</v>
      </c>
    </row>
    <row r="62" spans="1:1" s="53" customFormat="1" ht="12.75" thickBot="1" x14ac:dyDescent="0.25">
      <c r="A62" s="313" t="s">
        <v>72</v>
      </c>
    </row>
    <row r="63" spans="1:1" s="53" customFormat="1" ht="60" x14ac:dyDescent="0.2">
      <c r="A63" s="314"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42"/>
  <sheetViews>
    <sheetView zoomScaleNormal="100" workbookViewId="0">
      <selection activeCell="W1" sqref="W1:X1048576"/>
    </sheetView>
  </sheetViews>
  <sheetFormatPr defaultColWidth="9.140625" defaultRowHeight="15" x14ac:dyDescent="0.25"/>
  <cols>
    <col min="1" max="1" width="72.28515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4"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row>
    <row r="23" spans="1:24" s="16" customFormat="1" ht="12" customHeight="1" x14ac:dyDescent="0.2">
      <c r="A23" s="43"/>
    </row>
    <row r="24" spans="1:24" s="14" customFormat="1" ht="12.75" customHeight="1" x14ac:dyDescent="0.2">
      <c r="A24" s="96" t="s">
        <v>64</v>
      </c>
    </row>
    <row r="25" spans="1:24" s="14" customFormat="1" ht="12.75" customHeight="1" x14ac:dyDescent="0.2">
      <c r="A25" s="325" t="s">
        <v>329</v>
      </c>
    </row>
    <row r="26" spans="1:24" s="14" customFormat="1" ht="12.75" customHeight="1" x14ac:dyDescent="0.2">
      <c r="A26" s="325"/>
    </row>
    <row r="27" spans="1:24" s="14" customFormat="1" ht="12.75" customHeight="1" x14ac:dyDescent="0.2">
      <c r="A27" s="325"/>
    </row>
    <row r="28" spans="1:24" s="14" customFormat="1" ht="57.4" customHeight="1" thickBot="1" x14ac:dyDescent="0.25">
      <c r="A28" s="325"/>
    </row>
    <row r="29" spans="1:24" s="53" customFormat="1" ht="12.75" thickBot="1" x14ac:dyDescent="0.25">
      <c r="A29" s="305" t="s">
        <v>426</v>
      </c>
    </row>
    <row r="30" spans="1:24" s="53" customFormat="1" ht="36" x14ac:dyDescent="0.2">
      <c r="A30" s="306" t="s">
        <v>427</v>
      </c>
    </row>
    <row r="31" spans="1:24" s="53" customFormat="1" ht="84.75" thickBot="1" x14ac:dyDescent="0.25">
      <c r="A31" s="307" t="s">
        <v>428</v>
      </c>
    </row>
    <row r="32" spans="1:24" s="53" customFormat="1" ht="12.75" thickBot="1" x14ac:dyDescent="0.25">
      <c r="A32" s="308" t="s">
        <v>73</v>
      </c>
    </row>
    <row r="33" spans="1:1" s="53" customFormat="1" ht="12" x14ac:dyDescent="0.2">
      <c r="A33" s="309" t="s">
        <v>429</v>
      </c>
    </row>
    <row r="34" spans="1:1" s="53" customFormat="1" ht="42.75" customHeight="1" thickBot="1" x14ac:dyDescent="0.25">
      <c r="A34" s="310" t="s">
        <v>430</v>
      </c>
    </row>
    <row r="35" spans="1:1" s="53" customFormat="1" ht="62.25" customHeight="1" x14ac:dyDescent="0.2">
      <c r="A35" s="356" t="s">
        <v>431</v>
      </c>
    </row>
    <row r="36" spans="1:1" s="53" customFormat="1" ht="87.75" customHeight="1" thickBot="1" x14ac:dyDescent="0.25">
      <c r="A36" s="357"/>
    </row>
    <row r="37" spans="1:1" s="53" customFormat="1" ht="24.75" thickBot="1" x14ac:dyDescent="0.25">
      <c r="A37" s="311" t="s">
        <v>435</v>
      </c>
    </row>
    <row r="38" spans="1:1" s="53" customFormat="1" ht="24" x14ac:dyDescent="0.2">
      <c r="A38" s="312" t="s">
        <v>432</v>
      </c>
    </row>
    <row r="39" spans="1:1" s="53" customFormat="1" ht="24" x14ac:dyDescent="0.2">
      <c r="A39" s="312" t="s">
        <v>433</v>
      </c>
    </row>
    <row r="40" spans="1:1" s="53" customFormat="1" ht="24.75" thickBot="1" x14ac:dyDescent="0.25">
      <c r="A40" s="312" t="s">
        <v>434</v>
      </c>
    </row>
    <row r="41" spans="1:1" s="53" customFormat="1" ht="12.75" thickBot="1" x14ac:dyDescent="0.25">
      <c r="A41" s="313" t="s">
        <v>72</v>
      </c>
    </row>
    <row r="42" spans="1:1" s="53" customFormat="1" ht="61.5" customHeight="1" x14ac:dyDescent="0.2">
      <c r="A42" s="315" t="s">
        <v>391</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4"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row>
    <row r="23" spans="1:24"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row>
    <row r="27" spans="1:24" s="16" customFormat="1" ht="12" customHeight="1" x14ac:dyDescent="0.2">
      <c r="A27" s="4">
        <v>1</v>
      </c>
      <c r="B27" s="13" t="e">
        <f t="shared" ref="B27:L27" si="6">ROUNDUP(B6*0.87,)+25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ROUNDUP(M6*0.87,)+25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ROUNDUP(W6*0.87,)+25</f>
        <v>#REF!</v>
      </c>
      <c r="X27" s="13" t="e">
        <f t="shared" si="8"/>
        <v>#REF!</v>
      </c>
    </row>
    <row r="28" spans="1:24" s="16" customFormat="1" ht="12" customHeight="1" x14ac:dyDescent="0.2">
      <c r="A28" s="4">
        <v>2</v>
      </c>
      <c r="B28" s="13" t="e">
        <f t="shared" ref="B28:L28" si="9">ROUNDUP(B7*0.87,)+25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ROUNDUP(M7*0.87,)+25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ROUNDUP(W7*0.87,)+25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ROUNDUP(M9*0.87,)+25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ROUNDUP(W9*0.87,)+25</f>
        <v>#REF!</v>
      </c>
      <c r="X30" s="13" t="e">
        <f t="shared" si="14"/>
        <v>#REF!</v>
      </c>
    </row>
    <row r="31" spans="1:24" s="16" customFormat="1" ht="12" customHeight="1" x14ac:dyDescent="0.2">
      <c r="A31" s="4">
        <v>2</v>
      </c>
      <c r="B31" s="13" t="e">
        <f t="shared" ref="B31:L31" si="15">ROUNDUP(B10*0.87,)+25</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ROUNDUP(M10*0.87,)+25</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ROUNDUP(W10*0.87,)+25</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ROUNDUP(B12*0.87,)+25</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ROUNDUP(M12*0.87,)+25</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ROUNDUP(W12*0.87,)+25</f>
        <v>#REF!</v>
      </c>
      <c r="X33" s="13" t="e">
        <f t="shared" si="20"/>
        <v>#REF!</v>
      </c>
    </row>
    <row r="34" spans="1:24" s="16" customFormat="1" ht="12" customHeight="1" x14ac:dyDescent="0.2">
      <c r="A34" s="4">
        <v>2</v>
      </c>
      <c r="B34" s="13" t="e">
        <f t="shared" ref="B34:L34" si="21">ROUNDUP(B13*0.87,)+25</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ROUNDUP(M13*0.87,)+25</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ROUNDUP(W13*0.87,)+25</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ROUNDUP(B15*0.87,)+25</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ROUNDUP(M15*0.87,)+25</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ROUNDUP(W15*0.87,)+25</f>
        <v>#REF!</v>
      </c>
      <c r="X36" s="13" t="e">
        <f t="shared" si="26"/>
        <v>#REF!</v>
      </c>
    </row>
    <row r="37" spans="1:24" s="16" customFormat="1" ht="12" customHeight="1" x14ac:dyDescent="0.2">
      <c r="A37" s="278">
        <v>2</v>
      </c>
      <c r="B37" s="13" t="e">
        <f t="shared" ref="B37:L37" si="27">ROUNDUP(B16*0.87,)+25</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ROUNDUP(M16*0.87,)+25</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ROUNDUP(W16*0.87,)+25</f>
        <v>#REF!</v>
      </c>
      <c r="X37" s="13" t="e">
        <f t="shared" si="29"/>
        <v>#REF!</v>
      </c>
    </row>
    <row r="38" spans="1:24"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ROUNDUP(B18*0.87,)+25</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ROUNDUP(M18*0.87,)+25</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ROUNDUP(W18*0.87,)+25</f>
        <v>#REF!</v>
      </c>
      <c r="X39" s="13" t="e">
        <f t="shared" si="32"/>
        <v>#REF!</v>
      </c>
    </row>
    <row r="40" spans="1:24" s="16" customFormat="1" ht="12" customHeight="1" x14ac:dyDescent="0.2">
      <c r="A40" s="278">
        <v>2</v>
      </c>
      <c r="B40" s="13" t="e">
        <f t="shared" ref="B40:L40" si="33">ROUNDUP(B19*0.87,)+25</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ROUNDUP(M19*0.87,)+25</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ROUNDUP(W19*0.87,)+25</f>
        <v>#REF!</v>
      </c>
      <c r="X40" s="13" t="e">
        <f t="shared" si="35"/>
        <v>#REF!</v>
      </c>
    </row>
    <row r="41" spans="1:24" s="16" customFormat="1" ht="12" customHeight="1" x14ac:dyDescent="0.2">
      <c r="A41" s="278">
        <v>3</v>
      </c>
      <c r="B41" s="13" t="e">
        <f t="shared" ref="B41:L41" si="36">ROUNDUP(B20*0.87,)+25</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ROUNDUP(M20*0.87,)+25</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ROUNDUP(W20*0.87,)+25</f>
        <v>#REF!</v>
      </c>
      <c r="X41" s="13" t="e">
        <f t="shared" si="38"/>
        <v>#REF!</v>
      </c>
    </row>
    <row r="42" spans="1:24" s="16" customFormat="1" ht="12" customHeight="1" x14ac:dyDescent="0.2">
      <c r="A42" s="278">
        <v>4</v>
      </c>
      <c r="B42" s="13" t="e">
        <f t="shared" ref="B42:L42" si="39">ROUNDUP(B21*0.87,)+25</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ROUNDUP(M21*0.87,)+25</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ROUNDUP(W21*0.87,)+25</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5" t="s">
        <v>329</v>
      </c>
    </row>
    <row r="47" spans="1:24" s="14" customFormat="1" ht="12.75" customHeight="1" x14ac:dyDescent="0.2">
      <c r="A47" s="325"/>
    </row>
    <row r="48" spans="1:24" s="14" customFormat="1" ht="12.75" customHeight="1" x14ac:dyDescent="0.2">
      <c r="A48" s="325"/>
    </row>
    <row r="49" spans="1:1" s="14" customFormat="1" ht="57.4" customHeight="1" thickBot="1" x14ac:dyDescent="0.25">
      <c r="A49" s="325"/>
    </row>
    <row r="50" spans="1:1" s="53" customFormat="1" ht="12.75" thickBot="1" x14ac:dyDescent="0.25">
      <c r="A50" s="305" t="s">
        <v>426</v>
      </c>
    </row>
    <row r="51" spans="1:1" s="53" customFormat="1" ht="36" x14ac:dyDescent="0.2">
      <c r="A51" s="306" t="s">
        <v>427</v>
      </c>
    </row>
    <row r="52" spans="1:1" s="53" customFormat="1" ht="96.75" thickBot="1" x14ac:dyDescent="0.25">
      <c r="A52" s="307" t="s">
        <v>428</v>
      </c>
    </row>
    <row r="53" spans="1:1" s="53" customFormat="1" ht="12.75" thickBot="1" x14ac:dyDescent="0.25">
      <c r="A53" s="308" t="s">
        <v>73</v>
      </c>
    </row>
    <row r="54" spans="1:1" s="53" customFormat="1" ht="12" x14ac:dyDescent="0.2">
      <c r="A54" s="309" t="s">
        <v>429</v>
      </c>
    </row>
    <row r="55" spans="1:1" s="53" customFormat="1" ht="42.75" customHeight="1" thickBot="1" x14ac:dyDescent="0.25">
      <c r="A55" s="310" t="s">
        <v>430</v>
      </c>
    </row>
    <row r="56" spans="1:1" s="53" customFormat="1" ht="62.25" customHeight="1" x14ac:dyDescent="0.2">
      <c r="A56" s="356" t="s">
        <v>431</v>
      </c>
    </row>
    <row r="57" spans="1:1" s="53" customFormat="1" ht="93" customHeight="1" thickBot="1" x14ac:dyDescent="0.25">
      <c r="A57" s="357"/>
    </row>
    <row r="58" spans="1:1" s="53" customFormat="1" ht="36.75" thickBot="1" x14ac:dyDescent="0.25">
      <c r="A58" s="311" t="s">
        <v>435</v>
      </c>
    </row>
    <row r="59" spans="1:1" s="53" customFormat="1" ht="24" x14ac:dyDescent="0.2">
      <c r="A59" s="312" t="s">
        <v>432</v>
      </c>
    </row>
    <row r="60" spans="1:1" s="53" customFormat="1" ht="24" x14ac:dyDescent="0.2">
      <c r="A60" s="312" t="s">
        <v>433</v>
      </c>
    </row>
    <row r="61" spans="1:1" s="53" customFormat="1" ht="24.75" thickBot="1" x14ac:dyDescent="0.25">
      <c r="A61" s="312" t="s">
        <v>434</v>
      </c>
    </row>
    <row r="62" spans="1:1" s="53" customFormat="1" ht="12.75" thickBot="1" x14ac:dyDescent="0.25">
      <c r="A62" s="313" t="s">
        <v>72</v>
      </c>
    </row>
    <row r="63" spans="1:1" s="53" customFormat="1" ht="78.75" customHeight="1" x14ac:dyDescent="0.2">
      <c r="A63" s="315"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4"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row>
    <row r="23" spans="1:24"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row>
    <row r="27" spans="1:24" s="16" customFormat="1" ht="12" customHeight="1" x14ac:dyDescent="0.2">
      <c r="A27" s="4">
        <v>1</v>
      </c>
      <c r="B27" s="13" t="e">
        <f t="shared" ref="B27:L27" si="6">ROUNDUP(B6*0.85,)+35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ROUNDUP(M6*0.85,)+35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ROUNDUP(W6*0.85,)</f>
        <v>#REF!</v>
      </c>
      <c r="X27" s="13" t="e">
        <f t="shared" si="8"/>
        <v>#REF!</v>
      </c>
    </row>
    <row r="28" spans="1:24" s="16" customFormat="1" ht="12" customHeight="1" x14ac:dyDescent="0.2">
      <c r="A28" s="4">
        <v>2</v>
      </c>
      <c r="B28" s="13" t="e">
        <f t="shared" ref="B28:L28" si="9">ROUNDUP(B7*0.85,)+35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ROUNDUP(M7*0.85,)+35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42" si="11">ROUNDUP(W7*0.85,)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ROUNDUP(B9*0.85,)+35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ROUNDUP(M9*0.85,)+35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si="11"/>
        <v>#REF!</v>
      </c>
      <c r="X30" s="13" t="e">
        <f t="shared" si="11"/>
        <v>#REF!</v>
      </c>
    </row>
    <row r="31" spans="1:24" s="16" customFormat="1" ht="12" customHeight="1" x14ac:dyDescent="0.2">
      <c r="A31" s="4">
        <v>2</v>
      </c>
      <c r="B31" s="13" t="e">
        <f t="shared" ref="B31:L31" si="14">ROUNDUP(B10*0.85,)+35</f>
        <v>#REF!</v>
      </c>
      <c r="C31" s="13" t="e">
        <f t="shared" si="14"/>
        <v>#REF!</v>
      </c>
      <c r="D31" s="13" t="e">
        <f t="shared" si="14"/>
        <v>#REF!</v>
      </c>
      <c r="E31" s="13" t="e">
        <f t="shared" si="14"/>
        <v>#REF!</v>
      </c>
      <c r="F31" s="13" t="e">
        <f t="shared" si="14"/>
        <v>#REF!</v>
      </c>
      <c r="G31" s="13" t="e">
        <f t="shared" si="14"/>
        <v>#REF!</v>
      </c>
      <c r="H31" s="13" t="e">
        <f t="shared" si="14"/>
        <v>#REF!</v>
      </c>
      <c r="I31" s="13" t="e">
        <f t="shared" si="14"/>
        <v>#REF!</v>
      </c>
      <c r="J31" s="13" t="e">
        <f t="shared" si="14"/>
        <v>#REF!</v>
      </c>
      <c r="K31" s="13" t="e">
        <f t="shared" si="14"/>
        <v>#REF!</v>
      </c>
      <c r="L31" s="13" t="e">
        <f t="shared" si="14"/>
        <v>#REF!</v>
      </c>
      <c r="M31" s="13" t="e">
        <f t="shared" ref="M31:V31" si="15">ROUNDUP(M10*0.85,)+35</f>
        <v>#REF!</v>
      </c>
      <c r="N31" s="13" t="e">
        <f t="shared" si="15"/>
        <v>#REF!</v>
      </c>
      <c r="O31" s="13" t="e">
        <f t="shared" si="15"/>
        <v>#REF!</v>
      </c>
      <c r="P31" s="13" t="e">
        <f t="shared" si="15"/>
        <v>#REF!</v>
      </c>
      <c r="Q31" s="13" t="e">
        <f t="shared" si="15"/>
        <v>#REF!</v>
      </c>
      <c r="R31" s="13" t="e">
        <f t="shared" si="15"/>
        <v>#REF!</v>
      </c>
      <c r="S31" s="13" t="e">
        <f t="shared" si="15"/>
        <v>#REF!</v>
      </c>
      <c r="T31" s="13" t="e">
        <f t="shared" si="15"/>
        <v>#REF!</v>
      </c>
      <c r="U31" s="13" t="e">
        <f t="shared" si="15"/>
        <v>#REF!</v>
      </c>
      <c r="V31" s="13" t="e">
        <f t="shared" si="15"/>
        <v>#REF!</v>
      </c>
      <c r="W31" s="13" t="e">
        <f t="shared" si="11"/>
        <v>#REF!</v>
      </c>
      <c r="X31" s="13" t="e">
        <f t="shared" si="11"/>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6">ROUNDUP(B12*0.85,)+35</f>
        <v>#REF!</v>
      </c>
      <c r="C33" s="13" t="e">
        <f t="shared" si="16"/>
        <v>#REF!</v>
      </c>
      <c r="D33" s="13" t="e">
        <f t="shared" si="16"/>
        <v>#REF!</v>
      </c>
      <c r="E33" s="13" t="e">
        <f t="shared" si="16"/>
        <v>#REF!</v>
      </c>
      <c r="F33" s="13" t="e">
        <f t="shared" si="16"/>
        <v>#REF!</v>
      </c>
      <c r="G33" s="13" t="e">
        <f t="shared" si="16"/>
        <v>#REF!</v>
      </c>
      <c r="H33" s="13" t="e">
        <f t="shared" si="16"/>
        <v>#REF!</v>
      </c>
      <c r="I33" s="13" t="e">
        <f t="shared" si="16"/>
        <v>#REF!</v>
      </c>
      <c r="J33" s="13" t="e">
        <f t="shared" si="16"/>
        <v>#REF!</v>
      </c>
      <c r="K33" s="13" t="e">
        <f t="shared" si="16"/>
        <v>#REF!</v>
      </c>
      <c r="L33" s="13" t="e">
        <f t="shared" si="16"/>
        <v>#REF!</v>
      </c>
      <c r="M33" s="13" t="e">
        <f t="shared" ref="M33:V33" si="17">ROUNDUP(M12*0.85,)+35</f>
        <v>#REF!</v>
      </c>
      <c r="N33" s="13" t="e">
        <f t="shared" si="17"/>
        <v>#REF!</v>
      </c>
      <c r="O33" s="13" t="e">
        <f t="shared" si="17"/>
        <v>#REF!</v>
      </c>
      <c r="P33" s="13" t="e">
        <f t="shared" si="17"/>
        <v>#REF!</v>
      </c>
      <c r="Q33" s="13" t="e">
        <f t="shared" si="17"/>
        <v>#REF!</v>
      </c>
      <c r="R33" s="13" t="e">
        <f t="shared" si="17"/>
        <v>#REF!</v>
      </c>
      <c r="S33" s="13" t="e">
        <f t="shared" si="17"/>
        <v>#REF!</v>
      </c>
      <c r="T33" s="13" t="e">
        <f t="shared" si="17"/>
        <v>#REF!</v>
      </c>
      <c r="U33" s="13" t="e">
        <f t="shared" si="17"/>
        <v>#REF!</v>
      </c>
      <c r="V33" s="13" t="e">
        <f t="shared" si="17"/>
        <v>#REF!</v>
      </c>
      <c r="W33" s="13" t="e">
        <f t="shared" si="11"/>
        <v>#REF!</v>
      </c>
      <c r="X33" s="13" t="e">
        <f t="shared" si="11"/>
        <v>#REF!</v>
      </c>
    </row>
    <row r="34" spans="1:24" s="16" customFormat="1" ht="12" customHeight="1" x14ac:dyDescent="0.2">
      <c r="A34" s="4">
        <v>2</v>
      </c>
      <c r="B34" s="13" t="e">
        <f t="shared" ref="B34:L34" si="18">ROUNDUP(B13*0.85,)+35</f>
        <v>#REF!</v>
      </c>
      <c r="C34" s="13" t="e">
        <f t="shared" si="18"/>
        <v>#REF!</v>
      </c>
      <c r="D34" s="13" t="e">
        <f t="shared" si="18"/>
        <v>#REF!</v>
      </c>
      <c r="E34" s="13" t="e">
        <f t="shared" si="18"/>
        <v>#REF!</v>
      </c>
      <c r="F34" s="13" t="e">
        <f t="shared" si="18"/>
        <v>#REF!</v>
      </c>
      <c r="G34" s="13" t="e">
        <f t="shared" si="18"/>
        <v>#REF!</v>
      </c>
      <c r="H34" s="13" t="e">
        <f t="shared" si="18"/>
        <v>#REF!</v>
      </c>
      <c r="I34" s="13" t="e">
        <f t="shared" si="18"/>
        <v>#REF!</v>
      </c>
      <c r="J34" s="13" t="e">
        <f t="shared" si="18"/>
        <v>#REF!</v>
      </c>
      <c r="K34" s="13" t="e">
        <f t="shared" si="18"/>
        <v>#REF!</v>
      </c>
      <c r="L34" s="13" t="e">
        <f t="shared" si="18"/>
        <v>#REF!</v>
      </c>
      <c r="M34" s="13" t="e">
        <f t="shared" ref="M34:V34" si="19">ROUNDUP(M13*0.85,)+35</f>
        <v>#REF!</v>
      </c>
      <c r="N34" s="13" t="e">
        <f t="shared" si="19"/>
        <v>#REF!</v>
      </c>
      <c r="O34" s="13" t="e">
        <f t="shared" si="19"/>
        <v>#REF!</v>
      </c>
      <c r="P34" s="13" t="e">
        <f t="shared" si="19"/>
        <v>#REF!</v>
      </c>
      <c r="Q34" s="13" t="e">
        <f t="shared" si="19"/>
        <v>#REF!</v>
      </c>
      <c r="R34" s="13" t="e">
        <f t="shared" si="19"/>
        <v>#REF!</v>
      </c>
      <c r="S34" s="13" t="e">
        <f t="shared" si="19"/>
        <v>#REF!</v>
      </c>
      <c r="T34" s="13" t="e">
        <f t="shared" si="19"/>
        <v>#REF!</v>
      </c>
      <c r="U34" s="13" t="e">
        <f t="shared" si="19"/>
        <v>#REF!</v>
      </c>
      <c r="V34" s="13" t="e">
        <f t="shared" si="19"/>
        <v>#REF!</v>
      </c>
      <c r="W34" s="13" t="e">
        <f t="shared" si="11"/>
        <v>#REF!</v>
      </c>
      <c r="X34" s="13" t="e">
        <f t="shared" si="11"/>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0">ROUNDUP(B15*0.85,)+35</f>
        <v>#REF!</v>
      </c>
      <c r="C36" s="13" t="e">
        <f t="shared" si="20"/>
        <v>#REF!</v>
      </c>
      <c r="D36" s="13" t="e">
        <f t="shared" si="20"/>
        <v>#REF!</v>
      </c>
      <c r="E36" s="13" t="e">
        <f t="shared" si="20"/>
        <v>#REF!</v>
      </c>
      <c r="F36" s="13" t="e">
        <f t="shared" si="20"/>
        <v>#REF!</v>
      </c>
      <c r="G36" s="13" t="e">
        <f t="shared" si="20"/>
        <v>#REF!</v>
      </c>
      <c r="H36" s="13" t="e">
        <f t="shared" si="20"/>
        <v>#REF!</v>
      </c>
      <c r="I36" s="13" t="e">
        <f t="shared" si="20"/>
        <v>#REF!</v>
      </c>
      <c r="J36" s="13" t="e">
        <f t="shared" si="20"/>
        <v>#REF!</v>
      </c>
      <c r="K36" s="13" t="e">
        <f t="shared" si="20"/>
        <v>#REF!</v>
      </c>
      <c r="L36" s="13" t="e">
        <f t="shared" si="20"/>
        <v>#REF!</v>
      </c>
      <c r="M36" s="13" t="e">
        <f t="shared" ref="M36:V36" si="21">ROUNDUP(M15*0.85,)+35</f>
        <v>#REF!</v>
      </c>
      <c r="N36" s="13" t="e">
        <f t="shared" si="21"/>
        <v>#REF!</v>
      </c>
      <c r="O36" s="13" t="e">
        <f t="shared" si="21"/>
        <v>#REF!</v>
      </c>
      <c r="P36" s="13" t="e">
        <f t="shared" si="21"/>
        <v>#REF!</v>
      </c>
      <c r="Q36" s="13" t="e">
        <f t="shared" si="21"/>
        <v>#REF!</v>
      </c>
      <c r="R36" s="13" t="e">
        <f t="shared" si="21"/>
        <v>#REF!</v>
      </c>
      <c r="S36" s="13" t="e">
        <f t="shared" si="21"/>
        <v>#REF!</v>
      </c>
      <c r="T36" s="13" t="e">
        <f t="shared" si="21"/>
        <v>#REF!</v>
      </c>
      <c r="U36" s="13" t="e">
        <f t="shared" si="21"/>
        <v>#REF!</v>
      </c>
      <c r="V36" s="13" t="e">
        <f t="shared" si="21"/>
        <v>#REF!</v>
      </c>
      <c r="W36" s="13" t="e">
        <f t="shared" si="11"/>
        <v>#REF!</v>
      </c>
      <c r="X36" s="13" t="e">
        <f t="shared" si="11"/>
        <v>#REF!</v>
      </c>
    </row>
    <row r="37" spans="1:24" s="16" customFormat="1" ht="12" customHeight="1" x14ac:dyDescent="0.2">
      <c r="A37" s="278">
        <v>2</v>
      </c>
      <c r="B37" s="13" t="e">
        <f t="shared" ref="B37:L37" si="22">ROUNDUP(B16*0.85,)+35</f>
        <v>#REF!</v>
      </c>
      <c r="C37" s="13" t="e">
        <f t="shared" si="22"/>
        <v>#REF!</v>
      </c>
      <c r="D37" s="13" t="e">
        <f t="shared" si="22"/>
        <v>#REF!</v>
      </c>
      <c r="E37" s="13" t="e">
        <f t="shared" si="22"/>
        <v>#REF!</v>
      </c>
      <c r="F37" s="13" t="e">
        <f t="shared" si="22"/>
        <v>#REF!</v>
      </c>
      <c r="G37" s="13" t="e">
        <f t="shared" si="22"/>
        <v>#REF!</v>
      </c>
      <c r="H37" s="13" t="e">
        <f t="shared" si="22"/>
        <v>#REF!</v>
      </c>
      <c r="I37" s="13" t="e">
        <f t="shared" si="22"/>
        <v>#REF!</v>
      </c>
      <c r="J37" s="13" t="e">
        <f t="shared" si="22"/>
        <v>#REF!</v>
      </c>
      <c r="K37" s="13" t="e">
        <f t="shared" si="22"/>
        <v>#REF!</v>
      </c>
      <c r="L37" s="13" t="e">
        <f t="shared" si="22"/>
        <v>#REF!</v>
      </c>
      <c r="M37" s="13" t="e">
        <f t="shared" ref="M37:V37" si="23">ROUNDUP(M16*0.85,)+35</f>
        <v>#REF!</v>
      </c>
      <c r="N37" s="13" t="e">
        <f t="shared" si="23"/>
        <v>#REF!</v>
      </c>
      <c r="O37" s="13" t="e">
        <f t="shared" si="23"/>
        <v>#REF!</v>
      </c>
      <c r="P37" s="13" t="e">
        <f t="shared" si="23"/>
        <v>#REF!</v>
      </c>
      <c r="Q37" s="13" t="e">
        <f t="shared" si="23"/>
        <v>#REF!</v>
      </c>
      <c r="R37" s="13" t="e">
        <f t="shared" si="23"/>
        <v>#REF!</v>
      </c>
      <c r="S37" s="13" t="e">
        <f t="shared" si="23"/>
        <v>#REF!</v>
      </c>
      <c r="T37" s="13" t="e">
        <f t="shared" si="23"/>
        <v>#REF!</v>
      </c>
      <c r="U37" s="13" t="e">
        <f t="shared" si="23"/>
        <v>#REF!</v>
      </c>
      <c r="V37" s="13" t="e">
        <f t="shared" si="23"/>
        <v>#REF!</v>
      </c>
      <c r="W37" s="13" t="e">
        <f t="shared" si="11"/>
        <v>#REF!</v>
      </c>
      <c r="X37" s="13" t="e">
        <f t="shared" si="11"/>
        <v>#REF!</v>
      </c>
    </row>
    <row r="38" spans="1:24"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24">ROUNDUP(B18*0.85,)+35</f>
        <v>#REF!</v>
      </c>
      <c r="C39" s="13" t="e">
        <f t="shared" si="24"/>
        <v>#REF!</v>
      </c>
      <c r="D39" s="13" t="e">
        <f t="shared" si="24"/>
        <v>#REF!</v>
      </c>
      <c r="E39" s="13" t="e">
        <f t="shared" si="24"/>
        <v>#REF!</v>
      </c>
      <c r="F39" s="13" t="e">
        <f t="shared" si="24"/>
        <v>#REF!</v>
      </c>
      <c r="G39" s="13" t="e">
        <f t="shared" si="24"/>
        <v>#REF!</v>
      </c>
      <c r="H39" s="13" t="e">
        <f t="shared" si="24"/>
        <v>#REF!</v>
      </c>
      <c r="I39" s="13" t="e">
        <f t="shared" si="24"/>
        <v>#REF!</v>
      </c>
      <c r="J39" s="13" t="e">
        <f t="shared" si="24"/>
        <v>#REF!</v>
      </c>
      <c r="K39" s="13" t="e">
        <f t="shared" si="24"/>
        <v>#REF!</v>
      </c>
      <c r="L39" s="13" t="e">
        <f t="shared" si="24"/>
        <v>#REF!</v>
      </c>
      <c r="M39" s="13" t="e">
        <f t="shared" ref="M39:V39" si="25">ROUNDUP(M18*0.85,)+35</f>
        <v>#REF!</v>
      </c>
      <c r="N39" s="13" t="e">
        <f t="shared" si="25"/>
        <v>#REF!</v>
      </c>
      <c r="O39" s="13" t="e">
        <f t="shared" si="25"/>
        <v>#REF!</v>
      </c>
      <c r="P39" s="13" t="e">
        <f t="shared" si="25"/>
        <v>#REF!</v>
      </c>
      <c r="Q39" s="13" t="e">
        <f t="shared" si="25"/>
        <v>#REF!</v>
      </c>
      <c r="R39" s="13" t="e">
        <f t="shared" si="25"/>
        <v>#REF!</v>
      </c>
      <c r="S39" s="13" t="e">
        <f t="shared" si="25"/>
        <v>#REF!</v>
      </c>
      <c r="T39" s="13" t="e">
        <f t="shared" si="25"/>
        <v>#REF!</v>
      </c>
      <c r="U39" s="13" t="e">
        <f t="shared" si="25"/>
        <v>#REF!</v>
      </c>
      <c r="V39" s="13" t="e">
        <f t="shared" si="25"/>
        <v>#REF!</v>
      </c>
      <c r="W39" s="13" t="e">
        <f t="shared" si="11"/>
        <v>#REF!</v>
      </c>
      <c r="X39" s="13" t="e">
        <f t="shared" si="11"/>
        <v>#REF!</v>
      </c>
    </row>
    <row r="40" spans="1:24" s="16" customFormat="1" ht="12" customHeight="1" x14ac:dyDescent="0.2">
      <c r="A40" s="278">
        <v>2</v>
      </c>
      <c r="B40" s="13" t="e">
        <f t="shared" ref="B40:L40" si="26">ROUNDUP(B19*0.85,)+35</f>
        <v>#REF!</v>
      </c>
      <c r="C40" s="13" t="e">
        <f t="shared" si="26"/>
        <v>#REF!</v>
      </c>
      <c r="D40" s="13" t="e">
        <f t="shared" si="26"/>
        <v>#REF!</v>
      </c>
      <c r="E40" s="13" t="e">
        <f t="shared" si="26"/>
        <v>#REF!</v>
      </c>
      <c r="F40" s="13" t="e">
        <f t="shared" si="26"/>
        <v>#REF!</v>
      </c>
      <c r="G40" s="13" t="e">
        <f t="shared" si="26"/>
        <v>#REF!</v>
      </c>
      <c r="H40" s="13" t="e">
        <f t="shared" si="26"/>
        <v>#REF!</v>
      </c>
      <c r="I40" s="13" t="e">
        <f t="shared" si="26"/>
        <v>#REF!</v>
      </c>
      <c r="J40" s="13" t="e">
        <f t="shared" si="26"/>
        <v>#REF!</v>
      </c>
      <c r="K40" s="13" t="e">
        <f t="shared" si="26"/>
        <v>#REF!</v>
      </c>
      <c r="L40" s="13" t="e">
        <f t="shared" si="26"/>
        <v>#REF!</v>
      </c>
      <c r="M40" s="13" t="e">
        <f t="shared" ref="M40:V40" si="27">ROUNDUP(M19*0.85,)+35</f>
        <v>#REF!</v>
      </c>
      <c r="N40" s="13" t="e">
        <f t="shared" si="27"/>
        <v>#REF!</v>
      </c>
      <c r="O40" s="13" t="e">
        <f t="shared" si="27"/>
        <v>#REF!</v>
      </c>
      <c r="P40" s="13" t="e">
        <f t="shared" si="27"/>
        <v>#REF!</v>
      </c>
      <c r="Q40" s="13" t="e">
        <f t="shared" si="27"/>
        <v>#REF!</v>
      </c>
      <c r="R40" s="13" t="e">
        <f t="shared" si="27"/>
        <v>#REF!</v>
      </c>
      <c r="S40" s="13" t="e">
        <f t="shared" si="27"/>
        <v>#REF!</v>
      </c>
      <c r="T40" s="13" t="e">
        <f t="shared" si="27"/>
        <v>#REF!</v>
      </c>
      <c r="U40" s="13" t="e">
        <f t="shared" si="27"/>
        <v>#REF!</v>
      </c>
      <c r="V40" s="13" t="e">
        <f t="shared" si="27"/>
        <v>#REF!</v>
      </c>
      <c r="W40" s="13" t="e">
        <f t="shared" si="11"/>
        <v>#REF!</v>
      </c>
      <c r="X40" s="13" t="e">
        <f t="shared" si="11"/>
        <v>#REF!</v>
      </c>
    </row>
    <row r="41" spans="1:24" s="16" customFormat="1" ht="12" customHeight="1" x14ac:dyDescent="0.2">
      <c r="A41" s="278">
        <v>3</v>
      </c>
      <c r="B41" s="13" t="e">
        <f t="shared" ref="B41:L41" si="28">ROUNDUP(B20*0.85,)+35</f>
        <v>#REF!</v>
      </c>
      <c r="C41" s="13" t="e">
        <f t="shared" si="28"/>
        <v>#REF!</v>
      </c>
      <c r="D41" s="13" t="e">
        <f t="shared" si="28"/>
        <v>#REF!</v>
      </c>
      <c r="E41" s="13" t="e">
        <f t="shared" si="28"/>
        <v>#REF!</v>
      </c>
      <c r="F41" s="13" t="e">
        <f t="shared" si="28"/>
        <v>#REF!</v>
      </c>
      <c r="G41" s="13" t="e">
        <f t="shared" si="28"/>
        <v>#REF!</v>
      </c>
      <c r="H41" s="13" t="e">
        <f t="shared" si="28"/>
        <v>#REF!</v>
      </c>
      <c r="I41" s="13" t="e">
        <f t="shared" si="28"/>
        <v>#REF!</v>
      </c>
      <c r="J41" s="13" t="e">
        <f t="shared" si="28"/>
        <v>#REF!</v>
      </c>
      <c r="K41" s="13" t="e">
        <f t="shared" si="28"/>
        <v>#REF!</v>
      </c>
      <c r="L41" s="13" t="e">
        <f t="shared" si="28"/>
        <v>#REF!</v>
      </c>
      <c r="M41" s="13" t="e">
        <f t="shared" ref="M41:V41" si="29">ROUNDUP(M20*0.85,)+35</f>
        <v>#REF!</v>
      </c>
      <c r="N41" s="13" t="e">
        <f t="shared" si="29"/>
        <v>#REF!</v>
      </c>
      <c r="O41" s="13" t="e">
        <f t="shared" si="29"/>
        <v>#REF!</v>
      </c>
      <c r="P41" s="13" t="e">
        <f t="shared" si="29"/>
        <v>#REF!</v>
      </c>
      <c r="Q41" s="13" t="e">
        <f t="shared" si="29"/>
        <v>#REF!</v>
      </c>
      <c r="R41" s="13" t="e">
        <f t="shared" si="29"/>
        <v>#REF!</v>
      </c>
      <c r="S41" s="13" t="e">
        <f t="shared" si="29"/>
        <v>#REF!</v>
      </c>
      <c r="T41" s="13" t="e">
        <f t="shared" si="29"/>
        <v>#REF!</v>
      </c>
      <c r="U41" s="13" t="e">
        <f t="shared" si="29"/>
        <v>#REF!</v>
      </c>
      <c r="V41" s="13" t="e">
        <f t="shared" si="29"/>
        <v>#REF!</v>
      </c>
      <c r="W41" s="13" t="e">
        <f t="shared" si="11"/>
        <v>#REF!</v>
      </c>
      <c r="X41" s="13" t="e">
        <f t="shared" si="11"/>
        <v>#REF!</v>
      </c>
    </row>
    <row r="42" spans="1:24" s="16" customFormat="1" ht="12" customHeight="1" x14ac:dyDescent="0.2">
      <c r="A42" s="278">
        <v>4</v>
      </c>
      <c r="B42" s="13" t="e">
        <f t="shared" ref="B42:L42" si="30">ROUNDUP(B21*0.85,)+35</f>
        <v>#REF!</v>
      </c>
      <c r="C42" s="13" t="e">
        <f t="shared" si="30"/>
        <v>#REF!</v>
      </c>
      <c r="D42" s="13" t="e">
        <f t="shared" si="30"/>
        <v>#REF!</v>
      </c>
      <c r="E42" s="13" t="e">
        <f t="shared" si="30"/>
        <v>#REF!</v>
      </c>
      <c r="F42" s="13" t="e">
        <f t="shared" si="30"/>
        <v>#REF!</v>
      </c>
      <c r="G42" s="13" t="e">
        <f t="shared" si="30"/>
        <v>#REF!</v>
      </c>
      <c r="H42" s="13" t="e">
        <f t="shared" si="30"/>
        <v>#REF!</v>
      </c>
      <c r="I42" s="13" t="e">
        <f t="shared" si="30"/>
        <v>#REF!</v>
      </c>
      <c r="J42" s="13" t="e">
        <f t="shared" si="30"/>
        <v>#REF!</v>
      </c>
      <c r="K42" s="13" t="e">
        <f t="shared" si="30"/>
        <v>#REF!</v>
      </c>
      <c r="L42" s="13" t="e">
        <f t="shared" si="30"/>
        <v>#REF!</v>
      </c>
      <c r="M42" s="13" t="e">
        <f t="shared" ref="M42:V42" si="31">ROUNDUP(M21*0.85,)+35</f>
        <v>#REF!</v>
      </c>
      <c r="N42" s="13" t="e">
        <f t="shared" si="31"/>
        <v>#REF!</v>
      </c>
      <c r="O42" s="13" t="e">
        <f t="shared" si="31"/>
        <v>#REF!</v>
      </c>
      <c r="P42" s="13" t="e">
        <f t="shared" si="31"/>
        <v>#REF!</v>
      </c>
      <c r="Q42" s="13" t="e">
        <f t="shared" si="31"/>
        <v>#REF!</v>
      </c>
      <c r="R42" s="13" t="e">
        <f t="shared" si="31"/>
        <v>#REF!</v>
      </c>
      <c r="S42" s="13" t="e">
        <f t="shared" si="31"/>
        <v>#REF!</v>
      </c>
      <c r="T42" s="13" t="e">
        <f t="shared" si="31"/>
        <v>#REF!</v>
      </c>
      <c r="U42" s="13" t="e">
        <f t="shared" si="31"/>
        <v>#REF!</v>
      </c>
      <c r="V42" s="13" t="e">
        <f t="shared" si="31"/>
        <v>#REF!</v>
      </c>
      <c r="W42" s="13" t="e">
        <f t="shared" si="11"/>
        <v>#REF!</v>
      </c>
      <c r="X42" s="13" t="e">
        <f t="shared" si="1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5" t="s">
        <v>329</v>
      </c>
    </row>
    <row r="47" spans="1:24" s="14" customFormat="1" ht="12.75" customHeight="1" x14ac:dyDescent="0.2">
      <c r="A47" s="325"/>
    </row>
    <row r="48" spans="1:24" s="14" customFormat="1" ht="12.75" customHeight="1" x14ac:dyDescent="0.2">
      <c r="A48" s="325"/>
    </row>
    <row r="49" spans="1:1" s="14" customFormat="1" ht="57.4" customHeight="1" thickBot="1" x14ac:dyDescent="0.25">
      <c r="A49" s="325"/>
    </row>
    <row r="50" spans="1:1" s="53" customFormat="1" ht="12.75" thickBot="1" x14ac:dyDescent="0.25">
      <c r="A50" s="305" t="s">
        <v>426</v>
      </c>
    </row>
    <row r="51" spans="1:1" s="53" customFormat="1" ht="36" x14ac:dyDescent="0.2">
      <c r="A51" s="306" t="s">
        <v>427</v>
      </c>
    </row>
    <row r="52" spans="1:1" s="53" customFormat="1" ht="96.75" thickBot="1" x14ac:dyDescent="0.25">
      <c r="A52" s="307" t="s">
        <v>428</v>
      </c>
    </row>
    <row r="53" spans="1:1" s="53" customFormat="1" ht="12.75" thickBot="1" x14ac:dyDescent="0.25">
      <c r="A53" s="308" t="s">
        <v>73</v>
      </c>
    </row>
    <row r="54" spans="1:1" s="53" customFormat="1" ht="15.75" customHeight="1" x14ac:dyDescent="0.2">
      <c r="A54" s="309" t="s">
        <v>429</v>
      </c>
    </row>
    <row r="55" spans="1:1" s="53" customFormat="1" ht="48.75" customHeight="1" thickBot="1" x14ac:dyDescent="0.25">
      <c r="A55" s="310" t="s">
        <v>430</v>
      </c>
    </row>
    <row r="56" spans="1:1" s="53" customFormat="1" ht="48.75" customHeight="1" x14ac:dyDescent="0.2">
      <c r="A56" s="356" t="s">
        <v>431</v>
      </c>
    </row>
    <row r="57" spans="1:1" s="53" customFormat="1" ht="103.5" customHeight="1" thickBot="1" x14ac:dyDescent="0.25">
      <c r="A57" s="357"/>
    </row>
    <row r="58" spans="1:1" s="53" customFormat="1" ht="36.75" thickBot="1" x14ac:dyDescent="0.25">
      <c r="A58" s="311" t="s">
        <v>435</v>
      </c>
    </row>
    <row r="59" spans="1:1" s="53" customFormat="1" ht="24" x14ac:dyDescent="0.2">
      <c r="A59" s="312" t="s">
        <v>432</v>
      </c>
    </row>
    <row r="60" spans="1:1" s="53" customFormat="1" ht="24" x14ac:dyDescent="0.2">
      <c r="A60" s="312" t="s">
        <v>433</v>
      </c>
    </row>
    <row r="61" spans="1:1" s="53" customFormat="1" ht="24.75" thickBot="1" x14ac:dyDescent="0.25">
      <c r="A61" s="312" t="s">
        <v>434</v>
      </c>
    </row>
    <row r="62" spans="1:1" s="53" customFormat="1" ht="12.75" thickBot="1" x14ac:dyDescent="0.25">
      <c r="A62" s="313" t="s">
        <v>72</v>
      </c>
    </row>
    <row r="63" spans="1:1" s="53" customFormat="1" ht="48.75" customHeight="1" x14ac:dyDescent="0.2">
      <c r="A63" s="314"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74"/>
  <sheetViews>
    <sheetView zoomScaleNormal="100" workbookViewId="0">
      <selection activeCell="A13" sqref="A13"/>
    </sheetView>
  </sheetViews>
  <sheetFormatPr defaultColWidth="9.140625" defaultRowHeight="15" x14ac:dyDescent="0.25"/>
  <cols>
    <col min="1" max="1" width="68.85546875" style="2" bestFit="1" customWidth="1"/>
    <col min="2" max="32" width="9.85546875" style="1" bestFit="1" customWidth="1"/>
    <col min="33" max="16384" width="9.140625" style="1"/>
  </cols>
  <sheetData>
    <row r="1" spans="1:32" s="2" customFormat="1" ht="12.75" x14ac:dyDescent="0.2">
      <c r="A1" s="9" t="s">
        <v>301</v>
      </c>
    </row>
    <row r="2" spans="1:32" s="2" customFormat="1" ht="12.75" x14ac:dyDescent="0.2">
      <c r="A2" s="210" t="s">
        <v>414</v>
      </c>
    </row>
    <row r="3" spans="1:32" s="8" customFormat="1" x14ac:dyDescent="0.25">
      <c r="A3" s="259" t="s">
        <v>59</v>
      </c>
      <c r="B3" s="113">
        <f>'Наполни своё лето|comiss '!B3</f>
        <v>45809</v>
      </c>
      <c r="C3" s="113">
        <f>'Наполни своё лето|comiss '!C3</f>
        <v>45810</v>
      </c>
      <c r="D3" s="113">
        <f>'Наполни своё лето|comiss '!D3</f>
        <v>45815</v>
      </c>
      <c r="E3" s="113">
        <f>'Наполни своё лето|comiss '!E3</f>
        <v>45817</v>
      </c>
      <c r="F3" s="113">
        <f>'Наполни своё лето|comiss '!F3</f>
        <v>45820</v>
      </c>
      <c r="G3" s="113">
        <f>'Наполни своё лето|comiss '!G3</f>
        <v>45823</v>
      </c>
      <c r="H3" s="113">
        <f>'Наполни своё лето|comiss '!H3</f>
        <v>45824</v>
      </c>
      <c r="I3" s="113">
        <f>'Наполни своё лето|comiss '!I3</f>
        <v>45837</v>
      </c>
      <c r="J3" s="113">
        <f>'Наполни своё лето|comiss '!J3</f>
        <v>45839</v>
      </c>
      <c r="K3" s="113">
        <f>'Наполни своё лето|comiss '!K3</f>
        <v>45849</v>
      </c>
      <c r="L3" s="113">
        <f>'Наполни своё лето|comiss '!L3</f>
        <v>45852</v>
      </c>
      <c r="M3" s="113">
        <f>'Наполни своё лето|comiss '!M3</f>
        <v>45855</v>
      </c>
      <c r="N3" s="113">
        <f>'Наполни своё лето|comiss '!N3</f>
        <v>45856</v>
      </c>
      <c r="O3" s="113">
        <f>'Наполни своё лето|comiss '!O3</f>
        <v>45858</v>
      </c>
      <c r="P3" s="113">
        <f>'Наполни своё лето|comiss '!P3</f>
        <v>45863</v>
      </c>
      <c r="Q3" s="113">
        <f>'Наполни своё лето|comiss '!Q3</f>
        <v>45865</v>
      </c>
      <c r="R3" s="113">
        <f>'Наполни своё лето|comiss '!R3</f>
        <v>45867</v>
      </c>
      <c r="S3" s="113">
        <f>'Наполни своё лето|comiss '!S3</f>
        <v>45870</v>
      </c>
      <c r="T3" s="113">
        <f>'Наполни своё лето|comiss '!T3</f>
        <v>45872</v>
      </c>
      <c r="U3" s="113">
        <f>'Наполни своё лето|comiss '!U3</f>
        <v>45878</v>
      </c>
      <c r="V3" s="113">
        <f>'Наполни своё лето|comiss '!V3</f>
        <v>45879</v>
      </c>
      <c r="W3" s="113">
        <f>'Наполни своё лето|comiss '!W3</f>
        <v>45884</v>
      </c>
      <c r="X3" s="113">
        <f>'Наполни своё лето|comiss '!X3</f>
        <v>45886</v>
      </c>
      <c r="Y3" s="113">
        <f>'Наполни своё лето|comiss '!Y3</f>
        <v>45889</v>
      </c>
      <c r="Z3" s="113">
        <f>'Наполни своё лето|comiss '!Z3</f>
        <v>45891</v>
      </c>
      <c r="AA3" s="113">
        <f>'Наполни своё лето|comiss '!AA3</f>
        <v>45893</v>
      </c>
      <c r="AB3" s="113">
        <f>'Наполни своё лето|comiss '!AB3</f>
        <v>45901</v>
      </c>
      <c r="AC3" s="113">
        <f>'Наполни своё лето|comiss '!AC3</f>
        <v>45905</v>
      </c>
      <c r="AD3" s="113">
        <f>'Наполни своё лето|comiss '!AD3</f>
        <v>45909</v>
      </c>
      <c r="AE3" s="113">
        <f>'Наполни своё лето|comiss '!AE3</f>
        <v>45922</v>
      </c>
      <c r="AF3" s="113">
        <f>'Наполни своё лето|comiss '!AF3</f>
        <v>45928</v>
      </c>
    </row>
    <row r="4" spans="1:32" s="8" customFormat="1" x14ac:dyDescent="0.25">
      <c r="A4" s="259"/>
      <c r="B4" s="113">
        <f>'Наполни своё лето|comiss '!B4</f>
        <v>45809</v>
      </c>
      <c r="C4" s="113">
        <f>'Наполни своё лето|comiss '!C4</f>
        <v>45814</v>
      </c>
      <c r="D4" s="113">
        <f>'Наполни своё лето|comiss '!D4</f>
        <v>45816</v>
      </c>
      <c r="E4" s="113">
        <f>'Наполни своё лето|comiss '!E4</f>
        <v>45819</v>
      </c>
      <c r="F4" s="113">
        <f>'Наполни своё лето|comiss '!F4</f>
        <v>45822</v>
      </c>
      <c r="G4" s="113">
        <f>'Наполни своё лето|comiss '!G4</f>
        <v>45823</v>
      </c>
      <c r="H4" s="113">
        <f>'Наполни своё лето|comiss '!H4</f>
        <v>45836</v>
      </c>
      <c r="I4" s="113">
        <f>'Наполни своё лето|comiss '!I4</f>
        <v>45838</v>
      </c>
      <c r="J4" s="113">
        <f>'Наполни своё лето|comiss '!J4</f>
        <v>45848</v>
      </c>
      <c r="K4" s="113">
        <f>'Наполни своё лето|comiss '!K4</f>
        <v>45851</v>
      </c>
      <c r="L4" s="113">
        <f>'Наполни своё лето|comiss '!L4</f>
        <v>45854</v>
      </c>
      <c r="M4" s="113">
        <f>'Наполни своё лето|comiss '!M4</f>
        <v>45855</v>
      </c>
      <c r="N4" s="113">
        <f>'Наполни своё лето|comiss '!N4</f>
        <v>45857</v>
      </c>
      <c r="O4" s="113">
        <f>'Наполни своё лето|comiss '!O4</f>
        <v>45862</v>
      </c>
      <c r="P4" s="113">
        <f>'Наполни своё лето|comiss '!P4</f>
        <v>45864</v>
      </c>
      <c r="Q4" s="113">
        <f>'Наполни своё лето|comiss '!Q4</f>
        <v>45866</v>
      </c>
      <c r="R4" s="113">
        <f>'Наполни своё лето|comiss '!R4</f>
        <v>45869</v>
      </c>
      <c r="S4" s="113">
        <f>'Наполни своё лето|comiss '!S4</f>
        <v>45871</v>
      </c>
      <c r="T4" s="113">
        <f>'Наполни своё лето|comiss '!T4</f>
        <v>45877</v>
      </c>
      <c r="U4" s="113">
        <f>'Наполни своё лето|comiss '!U4</f>
        <v>45878</v>
      </c>
      <c r="V4" s="113">
        <f>'Наполни своё лето|comiss '!V4</f>
        <v>45883</v>
      </c>
      <c r="W4" s="113">
        <f>'Наполни своё лето|comiss '!W4</f>
        <v>45885</v>
      </c>
      <c r="X4" s="113">
        <f>'Наполни своё лето|comiss '!X4</f>
        <v>45888</v>
      </c>
      <c r="Y4" s="113">
        <f>'Наполни своё лето|comiss '!Y4</f>
        <v>45890</v>
      </c>
      <c r="Z4" s="113">
        <f>'Наполни своё лето|comiss '!Z4</f>
        <v>45892</v>
      </c>
      <c r="AA4" s="113">
        <f>'Наполни своё лето|comiss '!AA4</f>
        <v>45900</v>
      </c>
      <c r="AB4" s="113">
        <f>'Наполни своё лето|comiss '!AB4</f>
        <v>45904</v>
      </c>
      <c r="AC4" s="113">
        <f>'Наполни своё лето|comiss '!AC4</f>
        <v>45908</v>
      </c>
      <c r="AD4" s="113">
        <f>'Наполни своё лето|comiss '!AD4</f>
        <v>45921</v>
      </c>
      <c r="AE4" s="113">
        <f>'Наполни своё лето|comiss '!AE4</f>
        <v>45927</v>
      </c>
      <c r="AF4" s="113">
        <f>'Наполни своё лето|comiss '!AF4</f>
        <v>45930</v>
      </c>
    </row>
    <row r="5" spans="1:32"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s="16" customFormat="1" ht="12" customHeight="1" x14ac:dyDescent="0.2">
      <c r="A6" s="4">
        <v>1</v>
      </c>
      <c r="B6" s="13">
        <f>'Наполни своё лето|comiss '!B6</f>
        <v>8910</v>
      </c>
      <c r="C6" s="13">
        <f>'Наполни своё лето|comiss '!C6</f>
        <v>8910</v>
      </c>
      <c r="D6" s="13">
        <f>'Наполни своё лето|comiss '!D6</f>
        <v>8910</v>
      </c>
      <c r="E6" s="13">
        <f>'Наполни своё лето|comiss '!E6</f>
        <v>6930</v>
      </c>
      <c r="F6" s="13">
        <f>'Наполни своё лето|comiss '!F6</f>
        <v>8010</v>
      </c>
      <c r="G6" s="13">
        <f>'Наполни своё лето|comiss '!G6</f>
        <v>7560</v>
      </c>
      <c r="H6" s="13">
        <f>'Наполни своё лето|comiss '!H6</f>
        <v>7200</v>
      </c>
      <c r="I6" s="13">
        <f>'Наполни своё лето|comiss '!I6</f>
        <v>10260</v>
      </c>
      <c r="J6" s="13">
        <f>'Наполни своё лето|comiss '!J6</f>
        <v>10800</v>
      </c>
      <c r="K6" s="13">
        <f>'Наполни своё лето|comiss '!K6</f>
        <v>11970</v>
      </c>
      <c r="L6" s="13">
        <f>'Наполни своё лето|comiss '!L6</f>
        <v>8910</v>
      </c>
      <c r="M6" s="13">
        <f>'Наполни своё лето|comiss '!M6</f>
        <v>9810</v>
      </c>
      <c r="N6" s="13">
        <f>'Наполни своё лето|comiss '!N6</f>
        <v>10260</v>
      </c>
      <c r="O6" s="13">
        <f>'Наполни своё лето|comiss '!O6</f>
        <v>9810</v>
      </c>
      <c r="P6" s="13">
        <f>'Наполни своё лето|comiss '!P6</f>
        <v>10800</v>
      </c>
      <c r="Q6" s="13">
        <f>'Наполни своё лето|comiss '!Q6</f>
        <v>10800</v>
      </c>
      <c r="R6" s="13">
        <f>'Наполни своё лето|comiss '!R6</f>
        <v>9810</v>
      </c>
      <c r="S6" s="13">
        <f>'Наполни своё лето|comiss '!S6</f>
        <v>10260</v>
      </c>
      <c r="T6" s="13">
        <f>'Наполни своё лето|comiss '!T6</f>
        <v>10260</v>
      </c>
      <c r="U6" s="13">
        <f>'Наполни своё лето|comiss '!U6</f>
        <v>10800</v>
      </c>
      <c r="V6" s="13">
        <f>'Наполни своё лето|comiss '!V6</f>
        <v>10800</v>
      </c>
      <c r="W6" s="13">
        <f>'Наполни своё лето|comiss '!W6</f>
        <v>11160</v>
      </c>
      <c r="X6" s="13">
        <f>'Наполни своё лето|comiss '!X6</f>
        <v>10800</v>
      </c>
      <c r="Y6" s="13">
        <f>'Наполни своё лето|comiss '!Y6</f>
        <v>8910</v>
      </c>
      <c r="Z6" s="13">
        <f>'Наполни своё лето|comiss '!Z6</f>
        <v>10260</v>
      </c>
      <c r="AA6" s="13">
        <f>'Наполни своё лето|comiss '!AA6</f>
        <v>8460</v>
      </c>
      <c r="AB6" s="13">
        <f>'Наполни своё лето|comiss '!AB6</f>
        <v>7650</v>
      </c>
      <c r="AC6" s="13">
        <f>'Наполни своё лето|comiss '!AC6</f>
        <v>8460</v>
      </c>
      <c r="AD6" s="13">
        <f>'Наполни своё лето|comiss '!AD6</f>
        <v>8730</v>
      </c>
      <c r="AE6" s="13">
        <f>'Наполни своё лето|comiss '!AE6</f>
        <v>8460</v>
      </c>
      <c r="AF6" s="13">
        <f>'Наполни своё лето|comiss '!AF6</f>
        <v>7200</v>
      </c>
    </row>
    <row r="7" spans="1:32" s="16" customFormat="1" ht="12" customHeight="1" x14ac:dyDescent="0.2">
      <c r="A7" s="4">
        <v>2</v>
      </c>
      <c r="B7" s="13">
        <f>'Наполни своё лето|comiss '!B7</f>
        <v>10260</v>
      </c>
      <c r="C7" s="13">
        <f>'Наполни своё лето|comiss '!C7</f>
        <v>10260</v>
      </c>
      <c r="D7" s="13">
        <f>'Наполни своё лето|comiss '!D7</f>
        <v>10260</v>
      </c>
      <c r="E7" s="13">
        <f>'Наполни своё лето|comiss '!E7</f>
        <v>8280</v>
      </c>
      <c r="F7" s="13">
        <f>'Наполни своё лето|comiss '!F7</f>
        <v>9360</v>
      </c>
      <c r="G7" s="13">
        <f>'Наполни своё лето|comiss '!G7</f>
        <v>8910</v>
      </c>
      <c r="H7" s="13">
        <f>'Наполни своё лето|comiss '!H7</f>
        <v>8550</v>
      </c>
      <c r="I7" s="13">
        <f>'Наполни своё лето|comiss '!I7</f>
        <v>11610</v>
      </c>
      <c r="J7" s="13">
        <f>'Наполни своё лето|comiss '!J7</f>
        <v>12150</v>
      </c>
      <c r="K7" s="13">
        <f>'Наполни своё лето|comiss '!K7</f>
        <v>13320</v>
      </c>
      <c r="L7" s="13">
        <f>'Наполни своё лето|comiss '!L7</f>
        <v>10260</v>
      </c>
      <c r="M7" s="13">
        <f>'Наполни своё лето|comiss '!M7</f>
        <v>11160</v>
      </c>
      <c r="N7" s="13">
        <f>'Наполни своё лето|comiss '!N7</f>
        <v>11610</v>
      </c>
      <c r="O7" s="13">
        <f>'Наполни своё лето|comiss '!O7</f>
        <v>11160</v>
      </c>
      <c r="P7" s="13">
        <f>'Наполни своё лето|comiss '!P7</f>
        <v>12150</v>
      </c>
      <c r="Q7" s="13">
        <f>'Наполни своё лето|comiss '!Q7</f>
        <v>12150</v>
      </c>
      <c r="R7" s="13">
        <f>'Наполни своё лето|comiss '!R7</f>
        <v>11160</v>
      </c>
      <c r="S7" s="13">
        <f>'Наполни своё лето|comiss '!S7</f>
        <v>11610</v>
      </c>
      <c r="T7" s="13">
        <f>'Наполни своё лето|comiss '!T7</f>
        <v>11610</v>
      </c>
      <c r="U7" s="13">
        <f>'Наполни своё лето|comiss '!U7</f>
        <v>12150</v>
      </c>
      <c r="V7" s="13">
        <f>'Наполни своё лето|comiss '!V7</f>
        <v>12150</v>
      </c>
      <c r="W7" s="13">
        <f>'Наполни своё лето|comiss '!W7</f>
        <v>12510</v>
      </c>
      <c r="X7" s="13">
        <f>'Наполни своё лето|comiss '!X7</f>
        <v>12150</v>
      </c>
      <c r="Y7" s="13">
        <f>'Наполни своё лето|comiss '!Y7</f>
        <v>10260</v>
      </c>
      <c r="Z7" s="13">
        <f>'Наполни своё лето|comiss '!Z7</f>
        <v>11610</v>
      </c>
      <c r="AA7" s="13">
        <f>'Наполни своё лето|comiss '!AA7</f>
        <v>9810</v>
      </c>
      <c r="AB7" s="13">
        <f>'Наполни своё лето|comiss '!AB7</f>
        <v>9000</v>
      </c>
      <c r="AC7" s="13">
        <f>'Наполни своё лето|comiss '!AC7</f>
        <v>9810</v>
      </c>
      <c r="AD7" s="13">
        <f>'Наполни своё лето|comiss '!AD7</f>
        <v>10080</v>
      </c>
      <c r="AE7" s="13">
        <f>'Наполни своё лето|comiss '!AE7</f>
        <v>9810</v>
      </c>
      <c r="AF7" s="13">
        <f>'Наполни своё лето|comiss '!AF7</f>
        <v>8550</v>
      </c>
    </row>
    <row r="8" spans="1:32"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s="16" customFormat="1" ht="12" customHeight="1" x14ac:dyDescent="0.2">
      <c r="A9" s="4">
        <v>1</v>
      </c>
      <c r="B9" s="13">
        <f>'Наполни своё лето|comiss '!B9</f>
        <v>10710</v>
      </c>
      <c r="C9" s="13">
        <f>'Наполни своё лето|comiss '!C9</f>
        <v>10710</v>
      </c>
      <c r="D9" s="13">
        <f>'Наполни своё лето|comiss '!D9</f>
        <v>10710</v>
      </c>
      <c r="E9" s="13">
        <f>'Наполни своё лето|comiss '!E9</f>
        <v>8730</v>
      </c>
      <c r="F9" s="13">
        <f>'Наполни своё лето|comiss '!F9</f>
        <v>9810</v>
      </c>
      <c r="G9" s="13">
        <f>'Наполни своё лето|comiss '!G9</f>
        <v>9360</v>
      </c>
      <c r="H9" s="13">
        <f>'Наполни своё лето|comiss '!H9</f>
        <v>9000</v>
      </c>
      <c r="I9" s="13">
        <f>'Наполни своё лето|comiss '!I9</f>
        <v>12060</v>
      </c>
      <c r="J9" s="13">
        <f>'Наполни своё лето|comiss '!J9</f>
        <v>12600</v>
      </c>
      <c r="K9" s="13">
        <f>'Наполни своё лето|comiss '!K9</f>
        <v>13770</v>
      </c>
      <c r="L9" s="13">
        <f>'Наполни своё лето|comiss '!L9</f>
        <v>10710</v>
      </c>
      <c r="M9" s="13">
        <f>'Наполни своё лето|comiss '!M9</f>
        <v>11610</v>
      </c>
      <c r="N9" s="13">
        <f>'Наполни своё лето|comiss '!N9</f>
        <v>12060</v>
      </c>
      <c r="O9" s="13">
        <f>'Наполни своё лето|comiss '!O9</f>
        <v>11610</v>
      </c>
      <c r="P9" s="13">
        <f>'Наполни своё лето|comiss '!P9</f>
        <v>12600</v>
      </c>
      <c r="Q9" s="13">
        <f>'Наполни своё лето|comiss '!Q9</f>
        <v>12600</v>
      </c>
      <c r="R9" s="13">
        <f>'Наполни своё лето|comiss '!R9</f>
        <v>11610</v>
      </c>
      <c r="S9" s="13">
        <f>'Наполни своё лето|comiss '!S9</f>
        <v>12060</v>
      </c>
      <c r="T9" s="13">
        <f>'Наполни своё лето|comiss '!T9</f>
        <v>12060</v>
      </c>
      <c r="U9" s="13">
        <f>'Наполни своё лето|comiss '!U9</f>
        <v>12600</v>
      </c>
      <c r="V9" s="13">
        <f>'Наполни своё лето|comiss '!V9</f>
        <v>12600</v>
      </c>
      <c r="W9" s="13">
        <f>'Наполни своё лето|comiss '!W9</f>
        <v>12960</v>
      </c>
      <c r="X9" s="13">
        <f>'Наполни своё лето|comiss '!X9</f>
        <v>12600</v>
      </c>
      <c r="Y9" s="13">
        <f>'Наполни своё лето|comiss '!Y9</f>
        <v>10710</v>
      </c>
      <c r="Z9" s="13">
        <f>'Наполни своё лето|comiss '!Z9</f>
        <v>12060</v>
      </c>
      <c r="AA9" s="13">
        <f>'Наполни своё лето|comiss '!AA9</f>
        <v>10260</v>
      </c>
      <c r="AB9" s="13">
        <f>'Наполни своё лето|comiss '!AB9</f>
        <v>9000</v>
      </c>
      <c r="AC9" s="13">
        <f>'Наполни своё лето|comiss '!AC9</f>
        <v>9810</v>
      </c>
      <c r="AD9" s="13">
        <f>'Наполни своё лето|comiss '!AD9</f>
        <v>10080</v>
      </c>
      <c r="AE9" s="13">
        <f>'Наполни своё лето|comiss '!AE9</f>
        <v>9810</v>
      </c>
      <c r="AF9" s="13">
        <f>'Наполни своё лето|comiss '!AF9</f>
        <v>8550</v>
      </c>
    </row>
    <row r="10" spans="1:32" s="16" customFormat="1" ht="12" customHeight="1" x14ac:dyDescent="0.2">
      <c r="A10" s="4">
        <v>2</v>
      </c>
      <c r="B10" s="13">
        <f>'Наполни своё лето|comiss '!B10</f>
        <v>12060</v>
      </c>
      <c r="C10" s="13">
        <f>'Наполни своё лето|comiss '!C10</f>
        <v>12060</v>
      </c>
      <c r="D10" s="13">
        <f>'Наполни своё лето|comiss '!D10</f>
        <v>12060</v>
      </c>
      <c r="E10" s="13">
        <f>'Наполни своё лето|comiss '!E10</f>
        <v>10080</v>
      </c>
      <c r="F10" s="13">
        <f>'Наполни своё лето|comiss '!F10</f>
        <v>11160</v>
      </c>
      <c r="G10" s="13">
        <f>'Наполни своё лето|comiss '!G10</f>
        <v>10710</v>
      </c>
      <c r="H10" s="13">
        <f>'Наполни своё лето|comiss '!H10</f>
        <v>10350</v>
      </c>
      <c r="I10" s="13">
        <f>'Наполни своё лето|comiss '!I10</f>
        <v>13410</v>
      </c>
      <c r="J10" s="13">
        <f>'Наполни своё лето|comiss '!J10</f>
        <v>13950</v>
      </c>
      <c r="K10" s="13">
        <f>'Наполни своё лето|comiss '!K10</f>
        <v>15120</v>
      </c>
      <c r="L10" s="13">
        <f>'Наполни своё лето|comiss '!L10</f>
        <v>12060</v>
      </c>
      <c r="M10" s="13">
        <f>'Наполни своё лето|comiss '!M10</f>
        <v>12960</v>
      </c>
      <c r="N10" s="13">
        <f>'Наполни своё лето|comiss '!N10</f>
        <v>13410</v>
      </c>
      <c r="O10" s="13">
        <f>'Наполни своё лето|comiss '!O10</f>
        <v>12960</v>
      </c>
      <c r="P10" s="13">
        <f>'Наполни своё лето|comiss '!P10</f>
        <v>13950</v>
      </c>
      <c r="Q10" s="13">
        <f>'Наполни своё лето|comiss '!Q10</f>
        <v>13950</v>
      </c>
      <c r="R10" s="13">
        <f>'Наполни своё лето|comiss '!R10</f>
        <v>12960</v>
      </c>
      <c r="S10" s="13">
        <f>'Наполни своё лето|comiss '!S10</f>
        <v>13410</v>
      </c>
      <c r="T10" s="13">
        <f>'Наполни своё лето|comiss '!T10</f>
        <v>13410</v>
      </c>
      <c r="U10" s="13">
        <f>'Наполни своё лето|comiss '!U10</f>
        <v>13950</v>
      </c>
      <c r="V10" s="13">
        <f>'Наполни своё лето|comiss '!V10</f>
        <v>13950</v>
      </c>
      <c r="W10" s="13">
        <f>'Наполни своё лето|comiss '!W10</f>
        <v>14310</v>
      </c>
      <c r="X10" s="13">
        <f>'Наполни своё лето|comiss '!X10</f>
        <v>13950</v>
      </c>
      <c r="Y10" s="13">
        <f>'Наполни своё лето|comiss '!Y10</f>
        <v>12060</v>
      </c>
      <c r="Z10" s="13">
        <f>'Наполни своё лето|comiss '!Z10</f>
        <v>13410</v>
      </c>
      <c r="AA10" s="13">
        <f>'Наполни своё лето|comiss '!AA10</f>
        <v>11610</v>
      </c>
      <c r="AB10" s="13">
        <f>'Наполни своё лето|comiss '!AB10</f>
        <v>10350</v>
      </c>
      <c r="AC10" s="13">
        <f>'Наполни своё лето|comiss '!AC10</f>
        <v>11160</v>
      </c>
      <c r="AD10" s="13">
        <f>'Наполни своё лето|comiss '!AD10</f>
        <v>11430</v>
      </c>
      <c r="AE10" s="13">
        <f>'Наполни своё лето|comiss '!AE10</f>
        <v>11160</v>
      </c>
      <c r="AF10" s="13">
        <f>'Наполни своё лето|comiss '!AF10</f>
        <v>9900</v>
      </c>
    </row>
    <row r="11" spans="1:32"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1:32" s="16" customFormat="1" ht="12" customHeight="1" x14ac:dyDescent="0.2">
      <c r="A12" s="4">
        <v>1</v>
      </c>
      <c r="B12" s="13">
        <f>'Наполни своё лето|comiss '!B12</f>
        <v>15660</v>
      </c>
      <c r="C12" s="13">
        <f>'Наполни своё лето|comiss '!C12</f>
        <v>15660</v>
      </c>
      <c r="D12" s="13">
        <f>'Наполни своё лето|comiss '!D12</f>
        <v>15660</v>
      </c>
      <c r="E12" s="13">
        <f>'Наполни своё лето|comiss '!E12</f>
        <v>13680</v>
      </c>
      <c r="F12" s="13">
        <f>'Наполни своё лето|comiss '!F12</f>
        <v>14760</v>
      </c>
      <c r="G12" s="13">
        <f>'Наполни своё лето|comiss '!G12</f>
        <v>14310</v>
      </c>
      <c r="H12" s="13">
        <f>'Наполни своё лето|comiss '!H12</f>
        <v>13950</v>
      </c>
      <c r="I12" s="13">
        <f>'Наполни своё лето|comiss '!I12</f>
        <v>17010</v>
      </c>
      <c r="J12" s="13">
        <f>'Наполни своё лето|comiss '!J12</f>
        <v>17550</v>
      </c>
      <c r="K12" s="13">
        <f>'Наполни своё лето|comiss '!K12</f>
        <v>18720</v>
      </c>
      <c r="L12" s="13">
        <f>'Наполни своё лето|comiss '!L12</f>
        <v>15660</v>
      </c>
      <c r="M12" s="13">
        <f>'Наполни своё лето|comiss '!M12</f>
        <v>16560</v>
      </c>
      <c r="N12" s="13">
        <f>'Наполни своё лето|comiss '!N12</f>
        <v>17010</v>
      </c>
      <c r="O12" s="13">
        <f>'Наполни своё лето|comiss '!O12</f>
        <v>16560</v>
      </c>
      <c r="P12" s="13">
        <f>'Наполни своё лето|comiss '!P12</f>
        <v>17550</v>
      </c>
      <c r="Q12" s="13">
        <f>'Наполни своё лето|comiss '!Q12</f>
        <v>17550</v>
      </c>
      <c r="R12" s="13">
        <f>'Наполни своё лето|comiss '!R12</f>
        <v>16560</v>
      </c>
      <c r="S12" s="13">
        <f>'Наполни своё лето|comiss '!S12</f>
        <v>17010</v>
      </c>
      <c r="T12" s="13">
        <f>'Наполни своё лето|comiss '!T12</f>
        <v>17010</v>
      </c>
      <c r="U12" s="13">
        <f>'Наполни своё лето|comiss '!U12</f>
        <v>17550</v>
      </c>
      <c r="V12" s="13">
        <f>'Наполни своё лето|comiss '!V12</f>
        <v>17550</v>
      </c>
      <c r="W12" s="13">
        <f>'Наполни своё лето|comiss '!W12</f>
        <v>17910</v>
      </c>
      <c r="X12" s="13">
        <f>'Наполни своё лето|comiss '!X12</f>
        <v>17550</v>
      </c>
      <c r="Y12" s="13">
        <f>'Наполни своё лето|comiss '!Y12</f>
        <v>15660</v>
      </c>
      <c r="Z12" s="13">
        <f>'Наполни своё лето|comiss '!Z12</f>
        <v>17010</v>
      </c>
      <c r="AA12" s="13">
        <f>'Наполни своё лето|comiss '!AA12</f>
        <v>15210</v>
      </c>
      <c r="AB12" s="13">
        <f>'Наполни своё лето|comiss '!AB12</f>
        <v>13500</v>
      </c>
      <c r="AC12" s="13">
        <f>'Наполни своё лето|comiss '!AC12</f>
        <v>14310</v>
      </c>
      <c r="AD12" s="13">
        <f>'Наполни своё лето|comiss '!AD12</f>
        <v>14580</v>
      </c>
      <c r="AE12" s="13">
        <f>'Наполни своё лето|comiss '!AE12</f>
        <v>14310</v>
      </c>
      <c r="AF12" s="13">
        <f>'Наполни своё лето|comiss '!AF12</f>
        <v>13050</v>
      </c>
    </row>
    <row r="13" spans="1:32" s="16" customFormat="1" ht="12" customHeight="1" x14ac:dyDescent="0.2">
      <c r="A13" s="4">
        <v>2</v>
      </c>
      <c r="B13" s="13">
        <f>'Наполни своё лето|comiss '!B13</f>
        <v>17010</v>
      </c>
      <c r="C13" s="13">
        <f>'Наполни своё лето|comiss '!C13</f>
        <v>17010</v>
      </c>
      <c r="D13" s="13">
        <f>'Наполни своё лето|comiss '!D13</f>
        <v>17010</v>
      </c>
      <c r="E13" s="13">
        <f>'Наполни своё лето|comiss '!E13</f>
        <v>15030</v>
      </c>
      <c r="F13" s="13">
        <f>'Наполни своё лето|comiss '!F13</f>
        <v>16110</v>
      </c>
      <c r="G13" s="13">
        <f>'Наполни своё лето|comiss '!G13</f>
        <v>15660</v>
      </c>
      <c r="H13" s="13">
        <f>'Наполни своё лето|comiss '!H13</f>
        <v>15300</v>
      </c>
      <c r="I13" s="13">
        <f>'Наполни своё лето|comiss '!I13</f>
        <v>18360</v>
      </c>
      <c r="J13" s="13">
        <f>'Наполни своё лето|comiss '!J13</f>
        <v>18900</v>
      </c>
      <c r="K13" s="13">
        <f>'Наполни своё лето|comiss '!K13</f>
        <v>20070</v>
      </c>
      <c r="L13" s="13">
        <f>'Наполни своё лето|comiss '!L13</f>
        <v>17010</v>
      </c>
      <c r="M13" s="13">
        <f>'Наполни своё лето|comiss '!M13</f>
        <v>17910</v>
      </c>
      <c r="N13" s="13">
        <f>'Наполни своё лето|comiss '!N13</f>
        <v>18360</v>
      </c>
      <c r="O13" s="13">
        <f>'Наполни своё лето|comiss '!O13</f>
        <v>17910</v>
      </c>
      <c r="P13" s="13">
        <f>'Наполни своё лето|comiss '!P13</f>
        <v>18900</v>
      </c>
      <c r="Q13" s="13">
        <f>'Наполни своё лето|comiss '!Q13</f>
        <v>18900</v>
      </c>
      <c r="R13" s="13">
        <f>'Наполни своё лето|comiss '!R13</f>
        <v>17910</v>
      </c>
      <c r="S13" s="13">
        <f>'Наполни своё лето|comiss '!S13</f>
        <v>18360</v>
      </c>
      <c r="T13" s="13">
        <f>'Наполни своё лето|comiss '!T13</f>
        <v>18360</v>
      </c>
      <c r="U13" s="13">
        <f>'Наполни своё лето|comiss '!U13</f>
        <v>18900</v>
      </c>
      <c r="V13" s="13">
        <f>'Наполни своё лето|comiss '!V13</f>
        <v>18900</v>
      </c>
      <c r="W13" s="13">
        <f>'Наполни своё лето|comiss '!W13</f>
        <v>19260</v>
      </c>
      <c r="X13" s="13">
        <f>'Наполни своё лето|comiss '!X13</f>
        <v>18900</v>
      </c>
      <c r="Y13" s="13">
        <f>'Наполни своё лето|comiss '!Y13</f>
        <v>17010</v>
      </c>
      <c r="Z13" s="13">
        <f>'Наполни своё лето|comiss '!Z13</f>
        <v>18360</v>
      </c>
      <c r="AA13" s="13">
        <f>'Наполни своё лето|comiss '!AA13</f>
        <v>16560</v>
      </c>
      <c r="AB13" s="13">
        <f>'Наполни своё лето|comiss '!AB13</f>
        <v>14850</v>
      </c>
      <c r="AC13" s="13">
        <f>'Наполни своё лето|comiss '!AC13</f>
        <v>15660</v>
      </c>
      <c r="AD13" s="13">
        <f>'Наполни своё лето|comiss '!AD13</f>
        <v>15930</v>
      </c>
      <c r="AE13" s="13">
        <f>'Наполни своё лето|comiss '!AE13</f>
        <v>15660</v>
      </c>
      <c r="AF13" s="13">
        <f>'Наполни своё лето|comiss '!AF13</f>
        <v>14400</v>
      </c>
    </row>
    <row r="14" spans="1:32"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s="16" customFormat="1" ht="12" customHeight="1" x14ac:dyDescent="0.2">
      <c r="A15" s="4">
        <v>1</v>
      </c>
      <c r="B15" s="13">
        <f>'Наполни своё лето|comiss '!B15</f>
        <v>17460</v>
      </c>
      <c r="C15" s="13">
        <f>'Наполни своё лето|comiss '!C15</f>
        <v>17460</v>
      </c>
      <c r="D15" s="13">
        <f>'Наполни своё лето|comiss '!D15</f>
        <v>17460</v>
      </c>
      <c r="E15" s="13">
        <f>'Наполни своё лето|comiss '!E15</f>
        <v>15480</v>
      </c>
      <c r="F15" s="13">
        <f>'Наполни своё лето|comiss '!F15</f>
        <v>16560</v>
      </c>
      <c r="G15" s="13">
        <f>'Наполни своё лето|comiss '!G15</f>
        <v>16110</v>
      </c>
      <c r="H15" s="13">
        <f>'Наполни своё лето|comiss '!H15</f>
        <v>15750</v>
      </c>
      <c r="I15" s="13">
        <f>'Наполни своё лето|comiss '!I15</f>
        <v>18810</v>
      </c>
      <c r="J15" s="13">
        <f>'Наполни своё лето|comiss '!J15</f>
        <v>19350</v>
      </c>
      <c r="K15" s="13">
        <f>'Наполни своё лето|comiss '!K15</f>
        <v>20520</v>
      </c>
      <c r="L15" s="13">
        <f>'Наполни своё лето|comiss '!L15</f>
        <v>17460</v>
      </c>
      <c r="M15" s="13">
        <f>'Наполни своё лето|comiss '!M15</f>
        <v>18360</v>
      </c>
      <c r="N15" s="13">
        <f>'Наполни своё лето|comiss '!N15</f>
        <v>18810</v>
      </c>
      <c r="O15" s="13">
        <f>'Наполни своё лето|comiss '!O15</f>
        <v>18360</v>
      </c>
      <c r="P15" s="13">
        <f>'Наполни своё лето|comiss '!P15</f>
        <v>19350</v>
      </c>
      <c r="Q15" s="13">
        <f>'Наполни своё лето|comiss '!Q15</f>
        <v>19350</v>
      </c>
      <c r="R15" s="13">
        <f>'Наполни своё лето|comiss '!R15</f>
        <v>18360</v>
      </c>
      <c r="S15" s="13">
        <f>'Наполни своё лето|comiss '!S15</f>
        <v>18810</v>
      </c>
      <c r="T15" s="13">
        <f>'Наполни своё лето|comiss '!T15</f>
        <v>18810</v>
      </c>
      <c r="U15" s="13">
        <f>'Наполни своё лето|comiss '!U15</f>
        <v>19350</v>
      </c>
      <c r="V15" s="13">
        <f>'Наполни своё лето|comiss '!V15</f>
        <v>19350</v>
      </c>
      <c r="W15" s="13">
        <f>'Наполни своё лето|comiss '!W15</f>
        <v>19710</v>
      </c>
      <c r="X15" s="13">
        <f>'Наполни своё лето|comiss '!X15</f>
        <v>19350</v>
      </c>
      <c r="Y15" s="13">
        <f>'Наполни своё лето|comiss '!Y15</f>
        <v>17460</v>
      </c>
      <c r="Z15" s="13">
        <f>'Наполни своё лето|comiss '!Z15</f>
        <v>18810</v>
      </c>
      <c r="AA15" s="13">
        <f>'Наполни своё лето|comiss '!AA15</f>
        <v>17010</v>
      </c>
      <c r="AB15" s="13">
        <f>'Наполни своё лето|comiss '!AB15</f>
        <v>15300</v>
      </c>
      <c r="AC15" s="13">
        <f>'Наполни своё лето|comiss '!AC15</f>
        <v>16110</v>
      </c>
      <c r="AD15" s="13">
        <f>'Наполни своё лето|comiss '!AD15</f>
        <v>16380</v>
      </c>
      <c r="AE15" s="13">
        <f>'Наполни своё лето|comiss '!AE15</f>
        <v>16110</v>
      </c>
      <c r="AF15" s="13">
        <f>'Наполни своё лето|comiss '!AF15</f>
        <v>14850</v>
      </c>
    </row>
    <row r="16" spans="1:32" s="16" customFormat="1" ht="12" customHeight="1" x14ac:dyDescent="0.2">
      <c r="A16" s="278">
        <v>2</v>
      </c>
      <c r="B16" s="13">
        <f>'Наполни своё лето|comiss '!B16</f>
        <v>18810</v>
      </c>
      <c r="C16" s="13">
        <f>'Наполни своё лето|comiss '!C16</f>
        <v>18810</v>
      </c>
      <c r="D16" s="13">
        <f>'Наполни своё лето|comiss '!D16</f>
        <v>18810</v>
      </c>
      <c r="E16" s="13">
        <f>'Наполни своё лето|comiss '!E16</f>
        <v>16830</v>
      </c>
      <c r="F16" s="13">
        <f>'Наполни своё лето|comiss '!F16</f>
        <v>17910</v>
      </c>
      <c r="G16" s="13">
        <f>'Наполни своё лето|comiss '!G16</f>
        <v>17460</v>
      </c>
      <c r="H16" s="13">
        <f>'Наполни своё лето|comiss '!H16</f>
        <v>17100</v>
      </c>
      <c r="I16" s="13">
        <f>'Наполни своё лето|comiss '!I16</f>
        <v>20160</v>
      </c>
      <c r="J16" s="13">
        <f>'Наполни своё лето|comiss '!J16</f>
        <v>20700</v>
      </c>
      <c r="K16" s="13">
        <f>'Наполни своё лето|comiss '!K16</f>
        <v>21870</v>
      </c>
      <c r="L16" s="13">
        <f>'Наполни своё лето|comiss '!L16</f>
        <v>18810</v>
      </c>
      <c r="M16" s="13">
        <f>'Наполни своё лето|comiss '!M16</f>
        <v>19710</v>
      </c>
      <c r="N16" s="13">
        <f>'Наполни своё лето|comiss '!N16</f>
        <v>20160</v>
      </c>
      <c r="O16" s="13">
        <f>'Наполни своё лето|comiss '!O16</f>
        <v>19710</v>
      </c>
      <c r="P16" s="13">
        <f>'Наполни своё лето|comiss '!P16</f>
        <v>20700</v>
      </c>
      <c r="Q16" s="13">
        <f>'Наполни своё лето|comiss '!Q16</f>
        <v>20700</v>
      </c>
      <c r="R16" s="13">
        <f>'Наполни своё лето|comiss '!R16</f>
        <v>19710</v>
      </c>
      <c r="S16" s="13">
        <f>'Наполни своё лето|comiss '!S16</f>
        <v>20160</v>
      </c>
      <c r="T16" s="13">
        <f>'Наполни своё лето|comiss '!T16</f>
        <v>20160</v>
      </c>
      <c r="U16" s="13">
        <f>'Наполни своё лето|comiss '!U16</f>
        <v>20700</v>
      </c>
      <c r="V16" s="13">
        <f>'Наполни своё лето|comiss '!V16</f>
        <v>20700</v>
      </c>
      <c r="W16" s="13">
        <f>'Наполни своё лето|comiss '!W16</f>
        <v>21060</v>
      </c>
      <c r="X16" s="13">
        <f>'Наполни своё лето|comiss '!X16</f>
        <v>20700</v>
      </c>
      <c r="Y16" s="13">
        <f>'Наполни своё лето|comiss '!Y16</f>
        <v>18810</v>
      </c>
      <c r="Z16" s="13">
        <f>'Наполни своё лето|comiss '!Z16</f>
        <v>20160</v>
      </c>
      <c r="AA16" s="13">
        <f>'Наполни своё лето|comiss '!AA16</f>
        <v>18360</v>
      </c>
      <c r="AB16" s="13">
        <f>'Наполни своё лето|comiss '!AB16</f>
        <v>16650</v>
      </c>
      <c r="AC16" s="13">
        <f>'Наполни своё лето|comiss '!AC16</f>
        <v>17460</v>
      </c>
      <c r="AD16" s="13">
        <f>'Наполни своё лето|comiss '!AD16</f>
        <v>17730</v>
      </c>
      <c r="AE16" s="13">
        <f>'Наполни своё лето|comiss '!AE16</f>
        <v>17460</v>
      </c>
      <c r="AF16" s="13">
        <f>'Наполни своё лето|comiss '!AF16</f>
        <v>16200</v>
      </c>
    </row>
    <row r="17" spans="1:32"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1:32" s="16" customFormat="1" ht="12" customHeight="1" x14ac:dyDescent="0.2">
      <c r="A18" s="4">
        <v>1</v>
      </c>
      <c r="B18" s="13">
        <f>'Наполни своё лето|comiss '!B18</f>
        <v>25110</v>
      </c>
      <c r="C18" s="13">
        <f>'Наполни своё лето|comiss '!C18</f>
        <v>25110</v>
      </c>
      <c r="D18" s="13">
        <f>'Наполни своё лето|comiss '!D18</f>
        <v>25110</v>
      </c>
      <c r="E18" s="13">
        <f>'Наполни своё лето|comiss '!E18</f>
        <v>23130</v>
      </c>
      <c r="F18" s="13">
        <f>'Наполни своё лето|comiss '!F18</f>
        <v>24210</v>
      </c>
      <c r="G18" s="13">
        <f>'Наполни своё лето|comiss '!G18</f>
        <v>23760</v>
      </c>
      <c r="H18" s="13">
        <f>'Наполни своё лето|comiss '!H18</f>
        <v>23400</v>
      </c>
      <c r="I18" s="13">
        <f>'Наполни своё лето|comiss '!I18</f>
        <v>26460</v>
      </c>
      <c r="J18" s="13">
        <f>'Наполни своё лето|comiss '!J18</f>
        <v>27000</v>
      </c>
      <c r="K18" s="13">
        <f>'Наполни своё лето|comiss '!K18</f>
        <v>28170</v>
      </c>
      <c r="L18" s="13">
        <f>'Наполни своё лето|comiss '!L18</f>
        <v>25110</v>
      </c>
      <c r="M18" s="13">
        <f>'Наполни своё лето|comiss '!M18</f>
        <v>26010</v>
      </c>
      <c r="N18" s="13">
        <f>'Наполни своё лето|comiss '!N18</f>
        <v>26460</v>
      </c>
      <c r="O18" s="13">
        <f>'Наполни своё лето|comiss '!O18</f>
        <v>26010</v>
      </c>
      <c r="P18" s="13">
        <f>'Наполни своё лето|comiss '!P18</f>
        <v>27000</v>
      </c>
      <c r="Q18" s="13">
        <f>'Наполни своё лето|comiss '!Q18</f>
        <v>27000</v>
      </c>
      <c r="R18" s="13">
        <f>'Наполни своё лето|comiss '!R18</f>
        <v>26010</v>
      </c>
      <c r="S18" s="13">
        <f>'Наполни своё лето|comiss '!S18</f>
        <v>26460</v>
      </c>
      <c r="T18" s="13">
        <f>'Наполни своё лето|comiss '!T18</f>
        <v>26460</v>
      </c>
      <c r="U18" s="13">
        <f>'Наполни своё лето|comiss '!U18</f>
        <v>27000</v>
      </c>
      <c r="V18" s="13">
        <f>'Наполни своё лето|comiss '!V18</f>
        <v>27000</v>
      </c>
      <c r="W18" s="13">
        <f>'Наполни своё лето|comiss '!W18</f>
        <v>27360</v>
      </c>
      <c r="X18" s="13">
        <f>'Наполни своё лето|comiss '!X18</f>
        <v>27000</v>
      </c>
      <c r="Y18" s="13">
        <f>'Наполни своё лето|comiss '!Y18</f>
        <v>25110</v>
      </c>
      <c r="Z18" s="13">
        <f>'Наполни своё лето|comiss '!Z18</f>
        <v>26460</v>
      </c>
      <c r="AA18" s="13">
        <f>'Наполни своё лето|comiss '!AA18</f>
        <v>24660</v>
      </c>
      <c r="AB18" s="13">
        <f>'Наполни своё лето|comiss '!AB18</f>
        <v>21150</v>
      </c>
      <c r="AC18" s="13">
        <f>'Наполни своё лето|comiss '!AC18</f>
        <v>21960</v>
      </c>
      <c r="AD18" s="13">
        <f>'Наполни своё лето|comiss '!AD18</f>
        <v>22230</v>
      </c>
      <c r="AE18" s="13">
        <f>'Наполни своё лето|comiss '!AE18</f>
        <v>21960</v>
      </c>
      <c r="AF18" s="13">
        <f>'Наполни своё лето|comiss '!AF18</f>
        <v>20700</v>
      </c>
    </row>
    <row r="19" spans="1:32" s="16" customFormat="1" ht="12" customHeight="1" x14ac:dyDescent="0.2">
      <c r="A19" s="278">
        <v>2</v>
      </c>
      <c r="B19" s="13">
        <f>'Наполни своё лето|comiss '!B19</f>
        <v>25110</v>
      </c>
      <c r="C19" s="13">
        <f>'Наполни своё лето|comiss '!C19</f>
        <v>25110</v>
      </c>
      <c r="D19" s="13">
        <f>'Наполни своё лето|comiss '!D19</f>
        <v>25110</v>
      </c>
      <c r="E19" s="13">
        <f>'Наполни своё лето|comiss '!E19</f>
        <v>23130</v>
      </c>
      <c r="F19" s="13">
        <f>'Наполни своё лето|comiss '!F19</f>
        <v>24210</v>
      </c>
      <c r="G19" s="13">
        <f>'Наполни своё лето|comiss '!G19</f>
        <v>23760</v>
      </c>
      <c r="H19" s="13">
        <f>'Наполни своё лето|comiss '!H19</f>
        <v>23400</v>
      </c>
      <c r="I19" s="13">
        <f>'Наполни своё лето|comiss '!I19</f>
        <v>26460</v>
      </c>
      <c r="J19" s="13">
        <f>'Наполни своё лето|comiss '!J19</f>
        <v>27000</v>
      </c>
      <c r="K19" s="13">
        <f>'Наполни своё лето|comiss '!K19</f>
        <v>28170</v>
      </c>
      <c r="L19" s="13">
        <f>'Наполни своё лето|comiss '!L19</f>
        <v>25110</v>
      </c>
      <c r="M19" s="13">
        <f>'Наполни своё лето|comiss '!M19</f>
        <v>26010</v>
      </c>
      <c r="N19" s="13">
        <f>'Наполни своё лето|comiss '!N19</f>
        <v>26460</v>
      </c>
      <c r="O19" s="13">
        <f>'Наполни своё лето|comiss '!O19</f>
        <v>26010</v>
      </c>
      <c r="P19" s="13">
        <f>'Наполни своё лето|comiss '!P19</f>
        <v>27000</v>
      </c>
      <c r="Q19" s="13">
        <f>'Наполни своё лето|comiss '!Q19</f>
        <v>27000</v>
      </c>
      <c r="R19" s="13">
        <f>'Наполни своё лето|comiss '!R19</f>
        <v>26010</v>
      </c>
      <c r="S19" s="13">
        <f>'Наполни своё лето|comiss '!S19</f>
        <v>26460</v>
      </c>
      <c r="T19" s="13">
        <f>'Наполни своё лето|comiss '!T19</f>
        <v>26460</v>
      </c>
      <c r="U19" s="13">
        <f>'Наполни своё лето|comiss '!U19</f>
        <v>27000</v>
      </c>
      <c r="V19" s="13">
        <f>'Наполни своё лето|comiss '!V19</f>
        <v>27000</v>
      </c>
      <c r="W19" s="13">
        <f>'Наполни своё лето|comiss '!W19</f>
        <v>27360</v>
      </c>
      <c r="X19" s="13">
        <f>'Наполни своё лето|comiss '!X19</f>
        <v>27000</v>
      </c>
      <c r="Y19" s="13">
        <f>'Наполни своё лето|comiss '!Y19</f>
        <v>25110</v>
      </c>
      <c r="Z19" s="13">
        <f>'Наполни своё лето|comiss '!Z19</f>
        <v>26460</v>
      </c>
      <c r="AA19" s="13">
        <f>'Наполни своё лето|comiss '!AA19</f>
        <v>24660</v>
      </c>
      <c r="AB19" s="13">
        <f>'Наполни своё лето|comiss '!AB19</f>
        <v>21150</v>
      </c>
      <c r="AC19" s="13">
        <f>'Наполни своё лето|comiss '!AC19</f>
        <v>21960</v>
      </c>
      <c r="AD19" s="13">
        <f>'Наполни своё лето|comiss '!AD19</f>
        <v>22230</v>
      </c>
      <c r="AE19" s="13">
        <f>'Наполни своё лето|comiss '!AE19</f>
        <v>21960</v>
      </c>
      <c r="AF19" s="13">
        <f>'Наполни своё лето|comiss '!AF19</f>
        <v>20700</v>
      </c>
    </row>
    <row r="20" spans="1:32" s="16" customFormat="1" ht="12" customHeight="1" x14ac:dyDescent="0.2">
      <c r="A20" s="278">
        <v>3</v>
      </c>
      <c r="B20" s="13">
        <f>'Наполни своё лето|comiss '!B20</f>
        <v>25110</v>
      </c>
      <c r="C20" s="13">
        <f>'Наполни своё лето|comiss '!C20</f>
        <v>25110</v>
      </c>
      <c r="D20" s="13">
        <f>'Наполни своё лето|comiss '!D20</f>
        <v>25110</v>
      </c>
      <c r="E20" s="13">
        <f>'Наполни своё лето|comiss '!E20</f>
        <v>23130</v>
      </c>
      <c r="F20" s="13">
        <f>'Наполни своё лето|comiss '!F20</f>
        <v>24210</v>
      </c>
      <c r="G20" s="13">
        <f>'Наполни своё лето|comiss '!G20</f>
        <v>23760</v>
      </c>
      <c r="H20" s="13">
        <f>'Наполни своё лето|comiss '!H20</f>
        <v>23400</v>
      </c>
      <c r="I20" s="13">
        <f>'Наполни своё лето|comiss '!I20</f>
        <v>26460</v>
      </c>
      <c r="J20" s="13">
        <f>'Наполни своё лето|comiss '!J20</f>
        <v>27000</v>
      </c>
      <c r="K20" s="13">
        <f>'Наполни своё лето|comiss '!K20</f>
        <v>28170</v>
      </c>
      <c r="L20" s="13">
        <f>'Наполни своё лето|comiss '!L20</f>
        <v>25110</v>
      </c>
      <c r="M20" s="13">
        <f>'Наполни своё лето|comiss '!M20</f>
        <v>26010</v>
      </c>
      <c r="N20" s="13">
        <f>'Наполни своё лето|comiss '!N20</f>
        <v>26460</v>
      </c>
      <c r="O20" s="13">
        <f>'Наполни своё лето|comiss '!O20</f>
        <v>26010</v>
      </c>
      <c r="P20" s="13">
        <f>'Наполни своё лето|comiss '!P20</f>
        <v>27000</v>
      </c>
      <c r="Q20" s="13">
        <f>'Наполни своё лето|comiss '!Q20</f>
        <v>27000</v>
      </c>
      <c r="R20" s="13">
        <f>'Наполни своё лето|comiss '!R20</f>
        <v>26010</v>
      </c>
      <c r="S20" s="13">
        <f>'Наполни своё лето|comiss '!S20</f>
        <v>26460</v>
      </c>
      <c r="T20" s="13">
        <f>'Наполни своё лето|comiss '!T20</f>
        <v>26460</v>
      </c>
      <c r="U20" s="13">
        <f>'Наполни своё лето|comiss '!U20</f>
        <v>27000</v>
      </c>
      <c r="V20" s="13">
        <f>'Наполни своё лето|comiss '!V20</f>
        <v>27000</v>
      </c>
      <c r="W20" s="13">
        <f>'Наполни своё лето|comiss '!W20</f>
        <v>27360</v>
      </c>
      <c r="X20" s="13">
        <f>'Наполни своё лето|comiss '!X20</f>
        <v>27000</v>
      </c>
      <c r="Y20" s="13">
        <f>'Наполни своё лето|comiss '!Y20</f>
        <v>25110</v>
      </c>
      <c r="Z20" s="13">
        <f>'Наполни своё лето|comiss '!Z20</f>
        <v>26460</v>
      </c>
      <c r="AA20" s="13">
        <f>'Наполни своё лето|comiss '!AA20</f>
        <v>24660</v>
      </c>
      <c r="AB20" s="13">
        <f>'Наполни своё лето|comiss '!AB20</f>
        <v>21150</v>
      </c>
      <c r="AC20" s="13">
        <f>'Наполни своё лето|comiss '!AC20</f>
        <v>21960</v>
      </c>
      <c r="AD20" s="13">
        <f>'Наполни своё лето|comiss '!AD20</f>
        <v>22230</v>
      </c>
      <c r="AE20" s="13">
        <f>'Наполни своё лето|comiss '!AE20</f>
        <v>21960</v>
      </c>
      <c r="AF20" s="13">
        <f>'Наполни своё лето|comiss '!AF20</f>
        <v>20700</v>
      </c>
    </row>
    <row r="21" spans="1:32" s="16" customFormat="1" ht="12" customHeight="1" x14ac:dyDescent="0.2">
      <c r="A21" s="278">
        <v>4</v>
      </c>
      <c r="B21" s="13">
        <f>'Наполни своё лето|comiss '!B21</f>
        <v>25110</v>
      </c>
      <c r="C21" s="13">
        <f>'Наполни своё лето|comiss '!C21</f>
        <v>25110</v>
      </c>
      <c r="D21" s="13">
        <f>'Наполни своё лето|comiss '!D21</f>
        <v>25110</v>
      </c>
      <c r="E21" s="13">
        <f>'Наполни своё лето|comiss '!E21</f>
        <v>23130</v>
      </c>
      <c r="F21" s="13">
        <f>'Наполни своё лето|comiss '!F21</f>
        <v>24210</v>
      </c>
      <c r="G21" s="13">
        <f>'Наполни своё лето|comiss '!G21</f>
        <v>23760</v>
      </c>
      <c r="H21" s="13">
        <f>'Наполни своё лето|comiss '!H21</f>
        <v>23400</v>
      </c>
      <c r="I21" s="13">
        <f>'Наполни своё лето|comiss '!I21</f>
        <v>26460</v>
      </c>
      <c r="J21" s="13">
        <f>'Наполни своё лето|comiss '!J21</f>
        <v>27000</v>
      </c>
      <c r="K21" s="13">
        <f>'Наполни своё лето|comiss '!K21</f>
        <v>28170</v>
      </c>
      <c r="L21" s="13">
        <f>'Наполни своё лето|comiss '!L21</f>
        <v>25110</v>
      </c>
      <c r="M21" s="13">
        <f>'Наполни своё лето|comiss '!M21</f>
        <v>26010</v>
      </c>
      <c r="N21" s="13">
        <f>'Наполни своё лето|comiss '!N21</f>
        <v>26460</v>
      </c>
      <c r="O21" s="13">
        <f>'Наполни своё лето|comiss '!O21</f>
        <v>26010</v>
      </c>
      <c r="P21" s="13">
        <f>'Наполни своё лето|comiss '!P21</f>
        <v>27000</v>
      </c>
      <c r="Q21" s="13">
        <f>'Наполни своё лето|comiss '!Q21</f>
        <v>27000</v>
      </c>
      <c r="R21" s="13">
        <f>'Наполни своё лето|comiss '!R21</f>
        <v>26010</v>
      </c>
      <c r="S21" s="13">
        <f>'Наполни своё лето|comiss '!S21</f>
        <v>26460</v>
      </c>
      <c r="T21" s="13">
        <f>'Наполни своё лето|comiss '!T21</f>
        <v>26460</v>
      </c>
      <c r="U21" s="13">
        <f>'Наполни своё лето|comiss '!U21</f>
        <v>27000</v>
      </c>
      <c r="V21" s="13">
        <f>'Наполни своё лето|comiss '!V21</f>
        <v>27000</v>
      </c>
      <c r="W21" s="13">
        <f>'Наполни своё лето|comiss '!W21</f>
        <v>27360</v>
      </c>
      <c r="X21" s="13">
        <f>'Наполни своё лето|comiss '!X21</f>
        <v>27000</v>
      </c>
      <c r="Y21" s="13">
        <f>'Наполни своё лето|comiss '!Y21</f>
        <v>25110</v>
      </c>
      <c r="Z21" s="13">
        <f>'Наполни своё лето|comiss '!Z21</f>
        <v>26460</v>
      </c>
      <c r="AA21" s="13">
        <f>'Наполни своё лето|comiss '!AA21</f>
        <v>24660</v>
      </c>
      <c r="AB21" s="13">
        <f>'Наполни своё лето|comiss '!AB21</f>
        <v>21150</v>
      </c>
      <c r="AC21" s="13">
        <f>'Наполни своё лето|comiss '!AC21</f>
        <v>21960</v>
      </c>
      <c r="AD21" s="13">
        <f>'Наполни своё лето|comiss '!AD21</f>
        <v>22230</v>
      </c>
      <c r="AE21" s="13">
        <f>'Наполни своё лето|comiss '!AE21</f>
        <v>21960</v>
      </c>
      <c r="AF21" s="13">
        <f>'Наполни своё лето|comiss '!AF21</f>
        <v>20700</v>
      </c>
    </row>
    <row r="22" spans="1:32"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row>
    <row r="23" spans="1:32"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row>
    <row r="24" spans="1:32" s="16" customFormat="1" ht="12" customHeight="1" x14ac:dyDescent="0.2">
      <c r="A24" s="153" t="s">
        <v>169</v>
      </c>
      <c r="B24" s="113">
        <f t="shared" ref="B24" si="0">B3</f>
        <v>45809</v>
      </c>
      <c r="C24" s="113">
        <f t="shared" ref="C24:AC24" si="1">C3</f>
        <v>45810</v>
      </c>
      <c r="D24" s="113">
        <f t="shared" si="1"/>
        <v>45815</v>
      </c>
      <c r="E24" s="113">
        <f t="shared" si="1"/>
        <v>45817</v>
      </c>
      <c r="F24" s="113">
        <f t="shared" si="1"/>
        <v>45820</v>
      </c>
      <c r="G24" s="113">
        <f t="shared" si="1"/>
        <v>45823</v>
      </c>
      <c r="H24" s="113">
        <f t="shared" si="1"/>
        <v>45824</v>
      </c>
      <c r="I24" s="113">
        <f t="shared" si="1"/>
        <v>45837</v>
      </c>
      <c r="J24" s="113">
        <f t="shared" si="1"/>
        <v>45839</v>
      </c>
      <c r="K24" s="113">
        <f t="shared" si="1"/>
        <v>45849</v>
      </c>
      <c r="L24" s="113">
        <f t="shared" si="1"/>
        <v>45852</v>
      </c>
      <c r="M24" s="113">
        <f t="shared" si="1"/>
        <v>45855</v>
      </c>
      <c r="N24" s="113">
        <f t="shared" si="1"/>
        <v>45856</v>
      </c>
      <c r="O24" s="113">
        <f t="shared" si="1"/>
        <v>45858</v>
      </c>
      <c r="P24" s="113">
        <f t="shared" si="1"/>
        <v>45863</v>
      </c>
      <c r="Q24" s="113">
        <f t="shared" si="1"/>
        <v>45865</v>
      </c>
      <c r="R24" s="113">
        <f t="shared" si="1"/>
        <v>45867</v>
      </c>
      <c r="S24" s="113">
        <f t="shared" si="1"/>
        <v>45870</v>
      </c>
      <c r="T24" s="113">
        <f t="shared" si="1"/>
        <v>45872</v>
      </c>
      <c r="U24" s="113">
        <f t="shared" si="1"/>
        <v>45878</v>
      </c>
      <c r="V24" s="113">
        <f t="shared" si="1"/>
        <v>45879</v>
      </c>
      <c r="W24" s="113">
        <f t="shared" si="1"/>
        <v>45884</v>
      </c>
      <c r="X24" s="113">
        <f t="shared" si="1"/>
        <v>45886</v>
      </c>
      <c r="Y24" s="113">
        <f t="shared" si="1"/>
        <v>45889</v>
      </c>
      <c r="Z24" s="113">
        <f t="shared" si="1"/>
        <v>45891</v>
      </c>
      <c r="AA24" s="113">
        <f t="shared" si="1"/>
        <v>45893</v>
      </c>
      <c r="AB24" s="113">
        <f t="shared" si="1"/>
        <v>45901</v>
      </c>
      <c r="AC24" s="113">
        <f t="shared" si="1"/>
        <v>45905</v>
      </c>
      <c r="AD24" s="113">
        <f t="shared" ref="AD24:AF24" si="2">AD3</f>
        <v>45909</v>
      </c>
      <c r="AE24" s="113">
        <f t="shared" si="2"/>
        <v>45922</v>
      </c>
      <c r="AF24" s="113">
        <f t="shared" si="2"/>
        <v>45928</v>
      </c>
    </row>
    <row r="25" spans="1:32" s="16" customFormat="1" ht="12" customHeight="1" x14ac:dyDescent="0.2">
      <c r="A25" s="271" t="s">
        <v>200</v>
      </c>
      <c r="B25" s="113">
        <f t="shared" ref="B25" si="3">B4</f>
        <v>45809</v>
      </c>
      <c r="C25" s="113">
        <f t="shared" ref="C25:AC25" si="4">C4</f>
        <v>45814</v>
      </c>
      <c r="D25" s="113">
        <f t="shared" si="4"/>
        <v>45816</v>
      </c>
      <c r="E25" s="113">
        <f t="shared" si="4"/>
        <v>45819</v>
      </c>
      <c r="F25" s="113">
        <f t="shared" si="4"/>
        <v>45822</v>
      </c>
      <c r="G25" s="113">
        <f t="shared" si="4"/>
        <v>45823</v>
      </c>
      <c r="H25" s="113">
        <f t="shared" si="4"/>
        <v>45836</v>
      </c>
      <c r="I25" s="113">
        <f t="shared" si="4"/>
        <v>45838</v>
      </c>
      <c r="J25" s="113">
        <f t="shared" si="4"/>
        <v>45848</v>
      </c>
      <c r="K25" s="113">
        <f t="shared" si="4"/>
        <v>45851</v>
      </c>
      <c r="L25" s="113">
        <f t="shared" si="4"/>
        <v>45854</v>
      </c>
      <c r="M25" s="113">
        <f t="shared" si="4"/>
        <v>45855</v>
      </c>
      <c r="N25" s="113">
        <f t="shared" si="4"/>
        <v>45857</v>
      </c>
      <c r="O25" s="113">
        <f t="shared" si="4"/>
        <v>45862</v>
      </c>
      <c r="P25" s="113">
        <f t="shared" si="4"/>
        <v>45864</v>
      </c>
      <c r="Q25" s="113">
        <f t="shared" si="4"/>
        <v>45866</v>
      </c>
      <c r="R25" s="113">
        <f t="shared" si="4"/>
        <v>45869</v>
      </c>
      <c r="S25" s="113">
        <f t="shared" si="4"/>
        <v>45871</v>
      </c>
      <c r="T25" s="113">
        <f t="shared" si="4"/>
        <v>45877</v>
      </c>
      <c r="U25" s="113">
        <f t="shared" si="4"/>
        <v>45878</v>
      </c>
      <c r="V25" s="113">
        <f t="shared" si="4"/>
        <v>45883</v>
      </c>
      <c r="W25" s="113">
        <f t="shared" si="4"/>
        <v>45885</v>
      </c>
      <c r="X25" s="113">
        <f t="shared" si="4"/>
        <v>45888</v>
      </c>
      <c r="Y25" s="113">
        <f t="shared" si="4"/>
        <v>45890</v>
      </c>
      <c r="Z25" s="113">
        <f t="shared" si="4"/>
        <v>45892</v>
      </c>
      <c r="AA25" s="113">
        <f t="shared" si="4"/>
        <v>45900</v>
      </c>
      <c r="AB25" s="113">
        <f t="shared" si="4"/>
        <v>45904</v>
      </c>
      <c r="AC25" s="113">
        <f t="shared" si="4"/>
        <v>45908</v>
      </c>
      <c r="AD25" s="113">
        <f t="shared" ref="AD25:AF25" si="5">AD4</f>
        <v>45921</v>
      </c>
      <c r="AE25" s="113">
        <f t="shared" si="5"/>
        <v>45927</v>
      </c>
      <c r="AF25" s="113">
        <f t="shared" si="5"/>
        <v>45930</v>
      </c>
    </row>
    <row r="26" spans="1:32"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row>
    <row r="27" spans="1:32" s="16" customFormat="1" ht="12" customHeight="1" x14ac:dyDescent="0.2">
      <c r="A27" s="4">
        <v>1</v>
      </c>
      <c r="B27" s="13">
        <f t="shared" ref="B27" si="6">ROUNDUP(B6*0.87,)</f>
        <v>7752</v>
      </c>
      <c r="C27" s="13">
        <f t="shared" ref="C27:AC27" si="7">ROUNDUP(C6*0.87,)</f>
        <v>7752</v>
      </c>
      <c r="D27" s="13">
        <f t="shared" si="7"/>
        <v>7752</v>
      </c>
      <c r="E27" s="13">
        <f t="shared" si="7"/>
        <v>6030</v>
      </c>
      <c r="F27" s="13">
        <f t="shared" si="7"/>
        <v>6969</v>
      </c>
      <c r="G27" s="13">
        <f t="shared" si="7"/>
        <v>6578</v>
      </c>
      <c r="H27" s="13">
        <f t="shared" si="7"/>
        <v>6264</v>
      </c>
      <c r="I27" s="13">
        <f t="shared" si="7"/>
        <v>8927</v>
      </c>
      <c r="J27" s="13">
        <f t="shared" si="7"/>
        <v>9396</v>
      </c>
      <c r="K27" s="13">
        <f t="shared" si="7"/>
        <v>10414</v>
      </c>
      <c r="L27" s="13">
        <f t="shared" si="7"/>
        <v>7752</v>
      </c>
      <c r="M27" s="13">
        <f t="shared" si="7"/>
        <v>8535</v>
      </c>
      <c r="N27" s="13">
        <f t="shared" si="7"/>
        <v>8927</v>
      </c>
      <c r="O27" s="13">
        <f t="shared" si="7"/>
        <v>8535</v>
      </c>
      <c r="P27" s="13">
        <f t="shared" si="7"/>
        <v>9396</v>
      </c>
      <c r="Q27" s="13">
        <f t="shared" si="7"/>
        <v>9396</v>
      </c>
      <c r="R27" s="13">
        <f t="shared" si="7"/>
        <v>8535</v>
      </c>
      <c r="S27" s="13">
        <f t="shared" si="7"/>
        <v>8927</v>
      </c>
      <c r="T27" s="13">
        <f t="shared" si="7"/>
        <v>8927</v>
      </c>
      <c r="U27" s="13">
        <f t="shared" si="7"/>
        <v>9396</v>
      </c>
      <c r="V27" s="13">
        <f t="shared" si="7"/>
        <v>9396</v>
      </c>
      <c r="W27" s="13">
        <f t="shared" si="7"/>
        <v>9710</v>
      </c>
      <c r="X27" s="13">
        <f t="shared" si="7"/>
        <v>9396</v>
      </c>
      <c r="Y27" s="13">
        <f t="shared" si="7"/>
        <v>7752</v>
      </c>
      <c r="Z27" s="13">
        <f t="shared" si="7"/>
        <v>8927</v>
      </c>
      <c r="AA27" s="13">
        <f t="shared" si="7"/>
        <v>7361</v>
      </c>
      <c r="AB27" s="13">
        <f t="shared" si="7"/>
        <v>6656</v>
      </c>
      <c r="AC27" s="13">
        <f t="shared" si="7"/>
        <v>7361</v>
      </c>
      <c r="AD27" s="13">
        <f t="shared" ref="AD27:AF27" si="8">ROUNDUP(AD6*0.87,)</f>
        <v>7596</v>
      </c>
      <c r="AE27" s="13">
        <f t="shared" si="8"/>
        <v>7361</v>
      </c>
      <c r="AF27" s="13">
        <f t="shared" si="8"/>
        <v>6264</v>
      </c>
    </row>
    <row r="28" spans="1:32" s="16" customFormat="1" ht="12" customHeight="1" x14ac:dyDescent="0.2">
      <c r="A28" s="4">
        <v>2</v>
      </c>
      <c r="B28" s="13">
        <f t="shared" ref="B28" si="9">ROUNDUP(B7*0.87,)</f>
        <v>8927</v>
      </c>
      <c r="C28" s="13">
        <f t="shared" ref="C28:AC28" si="10">ROUNDUP(C7*0.87,)</f>
        <v>8927</v>
      </c>
      <c r="D28" s="13">
        <f t="shared" si="10"/>
        <v>8927</v>
      </c>
      <c r="E28" s="13">
        <f t="shared" si="10"/>
        <v>7204</v>
      </c>
      <c r="F28" s="13">
        <f t="shared" si="10"/>
        <v>8144</v>
      </c>
      <c r="G28" s="13">
        <f t="shared" si="10"/>
        <v>7752</v>
      </c>
      <c r="H28" s="13">
        <f t="shared" si="10"/>
        <v>7439</v>
      </c>
      <c r="I28" s="13">
        <f t="shared" si="10"/>
        <v>10101</v>
      </c>
      <c r="J28" s="13">
        <f t="shared" si="10"/>
        <v>10571</v>
      </c>
      <c r="K28" s="13">
        <f t="shared" si="10"/>
        <v>11589</v>
      </c>
      <c r="L28" s="13">
        <f t="shared" si="10"/>
        <v>8927</v>
      </c>
      <c r="M28" s="13">
        <f t="shared" si="10"/>
        <v>9710</v>
      </c>
      <c r="N28" s="13">
        <f t="shared" si="10"/>
        <v>10101</v>
      </c>
      <c r="O28" s="13">
        <f t="shared" si="10"/>
        <v>9710</v>
      </c>
      <c r="P28" s="13">
        <f t="shared" si="10"/>
        <v>10571</v>
      </c>
      <c r="Q28" s="13">
        <f t="shared" si="10"/>
        <v>10571</v>
      </c>
      <c r="R28" s="13">
        <f t="shared" si="10"/>
        <v>9710</v>
      </c>
      <c r="S28" s="13">
        <f t="shared" si="10"/>
        <v>10101</v>
      </c>
      <c r="T28" s="13">
        <f t="shared" si="10"/>
        <v>10101</v>
      </c>
      <c r="U28" s="13">
        <f t="shared" si="10"/>
        <v>10571</v>
      </c>
      <c r="V28" s="13">
        <f t="shared" si="10"/>
        <v>10571</v>
      </c>
      <c r="W28" s="13">
        <f t="shared" si="10"/>
        <v>10884</v>
      </c>
      <c r="X28" s="13">
        <f t="shared" si="10"/>
        <v>10571</v>
      </c>
      <c r="Y28" s="13">
        <f t="shared" si="10"/>
        <v>8927</v>
      </c>
      <c r="Z28" s="13">
        <f t="shared" si="10"/>
        <v>10101</v>
      </c>
      <c r="AA28" s="13">
        <f t="shared" si="10"/>
        <v>8535</v>
      </c>
      <c r="AB28" s="13">
        <f t="shared" si="10"/>
        <v>7830</v>
      </c>
      <c r="AC28" s="13">
        <f t="shared" si="10"/>
        <v>8535</v>
      </c>
      <c r="AD28" s="13">
        <f t="shared" ref="AD28:AF28" si="11">ROUNDUP(AD7*0.87,)</f>
        <v>8770</v>
      </c>
      <c r="AE28" s="13">
        <f t="shared" si="11"/>
        <v>8535</v>
      </c>
      <c r="AF28" s="13">
        <f t="shared" si="11"/>
        <v>7439</v>
      </c>
    </row>
    <row r="29" spans="1:32"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s="16" customFormat="1" ht="12" customHeight="1" x14ac:dyDescent="0.2">
      <c r="A30" s="4">
        <v>1</v>
      </c>
      <c r="B30" s="13">
        <f t="shared" ref="B30" si="12">ROUNDUP(B9*0.87,)</f>
        <v>9318</v>
      </c>
      <c r="C30" s="13">
        <f t="shared" ref="C30:AC30" si="13">ROUNDUP(C9*0.87,)</f>
        <v>9318</v>
      </c>
      <c r="D30" s="13">
        <f t="shared" si="13"/>
        <v>9318</v>
      </c>
      <c r="E30" s="13">
        <f t="shared" si="13"/>
        <v>7596</v>
      </c>
      <c r="F30" s="13">
        <f t="shared" si="13"/>
        <v>8535</v>
      </c>
      <c r="G30" s="13">
        <f t="shared" si="13"/>
        <v>8144</v>
      </c>
      <c r="H30" s="13">
        <f t="shared" si="13"/>
        <v>7830</v>
      </c>
      <c r="I30" s="13">
        <f t="shared" si="13"/>
        <v>10493</v>
      </c>
      <c r="J30" s="13">
        <f t="shared" si="13"/>
        <v>10962</v>
      </c>
      <c r="K30" s="13">
        <f t="shared" si="13"/>
        <v>11980</v>
      </c>
      <c r="L30" s="13">
        <f t="shared" si="13"/>
        <v>9318</v>
      </c>
      <c r="M30" s="13">
        <f t="shared" si="13"/>
        <v>10101</v>
      </c>
      <c r="N30" s="13">
        <f t="shared" si="13"/>
        <v>10493</v>
      </c>
      <c r="O30" s="13">
        <f t="shared" si="13"/>
        <v>10101</v>
      </c>
      <c r="P30" s="13">
        <f t="shared" si="13"/>
        <v>10962</v>
      </c>
      <c r="Q30" s="13">
        <f t="shared" si="13"/>
        <v>10962</v>
      </c>
      <c r="R30" s="13">
        <f t="shared" si="13"/>
        <v>10101</v>
      </c>
      <c r="S30" s="13">
        <f t="shared" si="13"/>
        <v>10493</v>
      </c>
      <c r="T30" s="13">
        <f t="shared" si="13"/>
        <v>10493</v>
      </c>
      <c r="U30" s="13">
        <f t="shared" si="13"/>
        <v>10962</v>
      </c>
      <c r="V30" s="13">
        <f t="shared" si="13"/>
        <v>10962</v>
      </c>
      <c r="W30" s="13">
        <f t="shared" si="13"/>
        <v>11276</v>
      </c>
      <c r="X30" s="13">
        <f t="shared" si="13"/>
        <v>10962</v>
      </c>
      <c r="Y30" s="13">
        <f t="shared" si="13"/>
        <v>9318</v>
      </c>
      <c r="Z30" s="13">
        <f t="shared" si="13"/>
        <v>10493</v>
      </c>
      <c r="AA30" s="13">
        <f t="shared" si="13"/>
        <v>8927</v>
      </c>
      <c r="AB30" s="13">
        <f t="shared" si="13"/>
        <v>7830</v>
      </c>
      <c r="AC30" s="13">
        <f t="shared" si="13"/>
        <v>8535</v>
      </c>
      <c r="AD30" s="13">
        <f t="shared" ref="AD30:AF30" si="14">ROUNDUP(AD9*0.87,)</f>
        <v>8770</v>
      </c>
      <c r="AE30" s="13">
        <f t="shared" si="14"/>
        <v>8535</v>
      </c>
      <c r="AF30" s="13">
        <f t="shared" si="14"/>
        <v>7439</v>
      </c>
    </row>
    <row r="31" spans="1:32" s="16" customFormat="1" ht="12" customHeight="1" x14ac:dyDescent="0.2">
      <c r="A31" s="4">
        <v>2</v>
      </c>
      <c r="B31" s="13">
        <f t="shared" ref="B31" si="15">ROUNDUP(B10*0.87,)</f>
        <v>10493</v>
      </c>
      <c r="C31" s="13">
        <f t="shared" ref="C31:AC31" si="16">ROUNDUP(C10*0.87,)</f>
        <v>10493</v>
      </c>
      <c r="D31" s="13">
        <f t="shared" si="16"/>
        <v>10493</v>
      </c>
      <c r="E31" s="13">
        <f t="shared" si="16"/>
        <v>8770</v>
      </c>
      <c r="F31" s="13">
        <f t="shared" si="16"/>
        <v>9710</v>
      </c>
      <c r="G31" s="13">
        <f t="shared" si="16"/>
        <v>9318</v>
      </c>
      <c r="H31" s="13">
        <f t="shared" si="16"/>
        <v>9005</v>
      </c>
      <c r="I31" s="13">
        <f t="shared" si="16"/>
        <v>11667</v>
      </c>
      <c r="J31" s="13">
        <f t="shared" si="16"/>
        <v>12137</v>
      </c>
      <c r="K31" s="13">
        <f t="shared" si="16"/>
        <v>13155</v>
      </c>
      <c r="L31" s="13">
        <f t="shared" si="16"/>
        <v>10493</v>
      </c>
      <c r="M31" s="13">
        <f t="shared" si="16"/>
        <v>11276</v>
      </c>
      <c r="N31" s="13">
        <f t="shared" si="16"/>
        <v>11667</v>
      </c>
      <c r="O31" s="13">
        <f t="shared" si="16"/>
        <v>11276</v>
      </c>
      <c r="P31" s="13">
        <f t="shared" si="16"/>
        <v>12137</v>
      </c>
      <c r="Q31" s="13">
        <f t="shared" si="16"/>
        <v>12137</v>
      </c>
      <c r="R31" s="13">
        <f t="shared" si="16"/>
        <v>11276</v>
      </c>
      <c r="S31" s="13">
        <f t="shared" si="16"/>
        <v>11667</v>
      </c>
      <c r="T31" s="13">
        <f t="shared" si="16"/>
        <v>11667</v>
      </c>
      <c r="U31" s="13">
        <f t="shared" si="16"/>
        <v>12137</v>
      </c>
      <c r="V31" s="13">
        <f t="shared" si="16"/>
        <v>12137</v>
      </c>
      <c r="W31" s="13">
        <f t="shared" si="16"/>
        <v>12450</v>
      </c>
      <c r="X31" s="13">
        <f t="shared" si="16"/>
        <v>12137</v>
      </c>
      <c r="Y31" s="13">
        <f t="shared" si="16"/>
        <v>10493</v>
      </c>
      <c r="Z31" s="13">
        <f t="shared" si="16"/>
        <v>11667</v>
      </c>
      <c r="AA31" s="13">
        <f t="shared" si="16"/>
        <v>10101</v>
      </c>
      <c r="AB31" s="13">
        <f t="shared" si="16"/>
        <v>9005</v>
      </c>
      <c r="AC31" s="13">
        <f t="shared" si="16"/>
        <v>9710</v>
      </c>
      <c r="AD31" s="13">
        <f t="shared" ref="AD31:AF31" si="17">ROUNDUP(AD10*0.87,)</f>
        <v>9945</v>
      </c>
      <c r="AE31" s="13">
        <f t="shared" si="17"/>
        <v>9710</v>
      </c>
      <c r="AF31" s="13">
        <f t="shared" si="17"/>
        <v>8613</v>
      </c>
    </row>
    <row r="32" spans="1:32"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s="16" customFormat="1" ht="12" customHeight="1" x14ac:dyDescent="0.2">
      <c r="A33" s="4">
        <v>1</v>
      </c>
      <c r="B33" s="13">
        <f t="shared" ref="B33" si="18">ROUNDUP(B12*0.87,)</f>
        <v>13625</v>
      </c>
      <c r="C33" s="13">
        <f t="shared" ref="C33:AC33" si="19">ROUNDUP(C12*0.87,)</f>
        <v>13625</v>
      </c>
      <c r="D33" s="13">
        <f t="shared" si="19"/>
        <v>13625</v>
      </c>
      <c r="E33" s="13">
        <f t="shared" si="19"/>
        <v>11902</v>
      </c>
      <c r="F33" s="13">
        <f t="shared" si="19"/>
        <v>12842</v>
      </c>
      <c r="G33" s="13">
        <f t="shared" si="19"/>
        <v>12450</v>
      </c>
      <c r="H33" s="13">
        <f t="shared" si="19"/>
        <v>12137</v>
      </c>
      <c r="I33" s="13">
        <f t="shared" si="19"/>
        <v>14799</v>
      </c>
      <c r="J33" s="13">
        <f t="shared" si="19"/>
        <v>15269</v>
      </c>
      <c r="K33" s="13">
        <f t="shared" si="19"/>
        <v>16287</v>
      </c>
      <c r="L33" s="13">
        <f t="shared" si="19"/>
        <v>13625</v>
      </c>
      <c r="M33" s="13">
        <f t="shared" si="19"/>
        <v>14408</v>
      </c>
      <c r="N33" s="13">
        <f t="shared" si="19"/>
        <v>14799</v>
      </c>
      <c r="O33" s="13">
        <f t="shared" si="19"/>
        <v>14408</v>
      </c>
      <c r="P33" s="13">
        <f t="shared" si="19"/>
        <v>15269</v>
      </c>
      <c r="Q33" s="13">
        <f t="shared" si="19"/>
        <v>15269</v>
      </c>
      <c r="R33" s="13">
        <f t="shared" si="19"/>
        <v>14408</v>
      </c>
      <c r="S33" s="13">
        <f t="shared" si="19"/>
        <v>14799</v>
      </c>
      <c r="T33" s="13">
        <f t="shared" si="19"/>
        <v>14799</v>
      </c>
      <c r="U33" s="13">
        <f t="shared" si="19"/>
        <v>15269</v>
      </c>
      <c r="V33" s="13">
        <f t="shared" si="19"/>
        <v>15269</v>
      </c>
      <c r="W33" s="13">
        <f t="shared" si="19"/>
        <v>15582</v>
      </c>
      <c r="X33" s="13">
        <f t="shared" si="19"/>
        <v>15269</v>
      </c>
      <c r="Y33" s="13">
        <f t="shared" si="19"/>
        <v>13625</v>
      </c>
      <c r="Z33" s="13">
        <f t="shared" si="19"/>
        <v>14799</v>
      </c>
      <c r="AA33" s="13">
        <f t="shared" si="19"/>
        <v>13233</v>
      </c>
      <c r="AB33" s="13">
        <f t="shared" si="19"/>
        <v>11745</v>
      </c>
      <c r="AC33" s="13">
        <f t="shared" si="19"/>
        <v>12450</v>
      </c>
      <c r="AD33" s="13">
        <f t="shared" ref="AD33:AF33" si="20">ROUNDUP(AD12*0.87,)</f>
        <v>12685</v>
      </c>
      <c r="AE33" s="13">
        <f t="shared" si="20"/>
        <v>12450</v>
      </c>
      <c r="AF33" s="13">
        <f t="shared" si="20"/>
        <v>11354</v>
      </c>
    </row>
    <row r="34" spans="1:32" s="16" customFormat="1" ht="12" customHeight="1" x14ac:dyDescent="0.2">
      <c r="A34" s="4">
        <v>2</v>
      </c>
      <c r="B34" s="13">
        <f t="shared" ref="B34" si="21">ROUNDUP(B13*0.87,)</f>
        <v>14799</v>
      </c>
      <c r="C34" s="13">
        <f t="shared" ref="C34:AC34" si="22">ROUNDUP(C13*0.87,)</f>
        <v>14799</v>
      </c>
      <c r="D34" s="13">
        <f t="shared" si="22"/>
        <v>14799</v>
      </c>
      <c r="E34" s="13">
        <f t="shared" si="22"/>
        <v>13077</v>
      </c>
      <c r="F34" s="13">
        <f t="shared" si="22"/>
        <v>14016</v>
      </c>
      <c r="G34" s="13">
        <f t="shared" si="22"/>
        <v>13625</v>
      </c>
      <c r="H34" s="13">
        <f t="shared" si="22"/>
        <v>13311</v>
      </c>
      <c r="I34" s="13">
        <f t="shared" si="22"/>
        <v>15974</v>
      </c>
      <c r="J34" s="13">
        <f t="shared" si="22"/>
        <v>16443</v>
      </c>
      <c r="K34" s="13">
        <f t="shared" si="22"/>
        <v>17461</v>
      </c>
      <c r="L34" s="13">
        <f t="shared" si="22"/>
        <v>14799</v>
      </c>
      <c r="M34" s="13">
        <f t="shared" si="22"/>
        <v>15582</v>
      </c>
      <c r="N34" s="13">
        <f t="shared" si="22"/>
        <v>15974</v>
      </c>
      <c r="O34" s="13">
        <f t="shared" si="22"/>
        <v>15582</v>
      </c>
      <c r="P34" s="13">
        <f t="shared" si="22"/>
        <v>16443</v>
      </c>
      <c r="Q34" s="13">
        <f t="shared" si="22"/>
        <v>16443</v>
      </c>
      <c r="R34" s="13">
        <f t="shared" si="22"/>
        <v>15582</v>
      </c>
      <c r="S34" s="13">
        <f t="shared" si="22"/>
        <v>15974</v>
      </c>
      <c r="T34" s="13">
        <f t="shared" si="22"/>
        <v>15974</v>
      </c>
      <c r="U34" s="13">
        <f t="shared" si="22"/>
        <v>16443</v>
      </c>
      <c r="V34" s="13">
        <f t="shared" si="22"/>
        <v>16443</v>
      </c>
      <c r="W34" s="13">
        <f t="shared" si="22"/>
        <v>16757</v>
      </c>
      <c r="X34" s="13">
        <f t="shared" si="22"/>
        <v>16443</v>
      </c>
      <c r="Y34" s="13">
        <f t="shared" si="22"/>
        <v>14799</v>
      </c>
      <c r="Z34" s="13">
        <f t="shared" si="22"/>
        <v>15974</v>
      </c>
      <c r="AA34" s="13">
        <f t="shared" si="22"/>
        <v>14408</v>
      </c>
      <c r="AB34" s="13">
        <f t="shared" si="22"/>
        <v>12920</v>
      </c>
      <c r="AC34" s="13">
        <f t="shared" si="22"/>
        <v>13625</v>
      </c>
      <c r="AD34" s="13">
        <f t="shared" ref="AD34:AF34" si="23">ROUNDUP(AD13*0.87,)</f>
        <v>13860</v>
      </c>
      <c r="AE34" s="13">
        <f t="shared" si="23"/>
        <v>13625</v>
      </c>
      <c r="AF34" s="13">
        <f t="shared" si="23"/>
        <v>12528</v>
      </c>
    </row>
    <row r="35" spans="1:32"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row>
    <row r="36" spans="1:32" s="16" customFormat="1" ht="12" customHeight="1" x14ac:dyDescent="0.2">
      <c r="A36" s="4">
        <v>1</v>
      </c>
      <c r="B36" s="13">
        <f t="shared" ref="B36" si="24">ROUNDUP(B15*0.87,)</f>
        <v>15191</v>
      </c>
      <c r="C36" s="13">
        <f t="shared" ref="C36:AC36" si="25">ROUNDUP(C15*0.87,)</f>
        <v>15191</v>
      </c>
      <c r="D36" s="13">
        <f t="shared" si="25"/>
        <v>15191</v>
      </c>
      <c r="E36" s="13">
        <f t="shared" si="25"/>
        <v>13468</v>
      </c>
      <c r="F36" s="13">
        <f t="shared" si="25"/>
        <v>14408</v>
      </c>
      <c r="G36" s="13">
        <f t="shared" si="25"/>
        <v>14016</v>
      </c>
      <c r="H36" s="13">
        <f t="shared" si="25"/>
        <v>13703</v>
      </c>
      <c r="I36" s="13">
        <f t="shared" si="25"/>
        <v>16365</v>
      </c>
      <c r="J36" s="13">
        <f t="shared" si="25"/>
        <v>16835</v>
      </c>
      <c r="K36" s="13">
        <f t="shared" si="25"/>
        <v>17853</v>
      </c>
      <c r="L36" s="13">
        <f t="shared" si="25"/>
        <v>15191</v>
      </c>
      <c r="M36" s="13">
        <f t="shared" si="25"/>
        <v>15974</v>
      </c>
      <c r="N36" s="13">
        <f t="shared" si="25"/>
        <v>16365</v>
      </c>
      <c r="O36" s="13">
        <f t="shared" si="25"/>
        <v>15974</v>
      </c>
      <c r="P36" s="13">
        <f t="shared" si="25"/>
        <v>16835</v>
      </c>
      <c r="Q36" s="13">
        <f t="shared" si="25"/>
        <v>16835</v>
      </c>
      <c r="R36" s="13">
        <f t="shared" si="25"/>
        <v>15974</v>
      </c>
      <c r="S36" s="13">
        <f t="shared" si="25"/>
        <v>16365</v>
      </c>
      <c r="T36" s="13">
        <f t="shared" si="25"/>
        <v>16365</v>
      </c>
      <c r="U36" s="13">
        <f t="shared" si="25"/>
        <v>16835</v>
      </c>
      <c r="V36" s="13">
        <f t="shared" si="25"/>
        <v>16835</v>
      </c>
      <c r="W36" s="13">
        <f t="shared" si="25"/>
        <v>17148</v>
      </c>
      <c r="X36" s="13">
        <f t="shared" si="25"/>
        <v>16835</v>
      </c>
      <c r="Y36" s="13">
        <f t="shared" si="25"/>
        <v>15191</v>
      </c>
      <c r="Z36" s="13">
        <f t="shared" si="25"/>
        <v>16365</v>
      </c>
      <c r="AA36" s="13">
        <f t="shared" si="25"/>
        <v>14799</v>
      </c>
      <c r="AB36" s="13">
        <f t="shared" si="25"/>
        <v>13311</v>
      </c>
      <c r="AC36" s="13">
        <f t="shared" si="25"/>
        <v>14016</v>
      </c>
      <c r="AD36" s="13">
        <f t="shared" ref="AD36:AF36" si="26">ROUNDUP(AD15*0.87,)</f>
        <v>14251</v>
      </c>
      <c r="AE36" s="13">
        <f t="shared" si="26"/>
        <v>14016</v>
      </c>
      <c r="AF36" s="13">
        <f t="shared" si="26"/>
        <v>12920</v>
      </c>
    </row>
    <row r="37" spans="1:32" s="16" customFormat="1" ht="12" customHeight="1" x14ac:dyDescent="0.2">
      <c r="A37" s="278">
        <v>2</v>
      </c>
      <c r="B37" s="13">
        <f t="shared" ref="B37" si="27">ROUNDUP(B16*0.87,)</f>
        <v>16365</v>
      </c>
      <c r="C37" s="13">
        <f t="shared" ref="C37:AC37" si="28">ROUNDUP(C16*0.87,)</f>
        <v>16365</v>
      </c>
      <c r="D37" s="13">
        <f t="shared" si="28"/>
        <v>16365</v>
      </c>
      <c r="E37" s="13">
        <f t="shared" si="28"/>
        <v>14643</v>
      </c>
      <c r="F37" s="13">
        <f t="shared" si="28"/>
        <v>15582</v>
      </c>
      <c r="G37" s="13">
        <f t="shared" si="28"/>
        <v>15191</v>
      </c>
      <c r="H37" s="13">
        <f t="shared" si="28"/>
        <v>14877</v>
      </c>
      <c r="I37" s="13">
        <f t="shared" si="28"/>
        <v>17540</v>
      </c>
      <c r="J37" s="13">
        <f t="shared" si="28"/>
        <v>18009</v>
      </c>
      <c r="K37" s="13">
        <f t="shared" si="28"/>
        <v>19027</v>
      </c>
      <c r="L37" s="13">
        <f t="shared" si="28"/>
        <v>16365</v>
      </c>
      <c r="M37" s="13">
        <f t="shared" si="28"/>
        <v>17148</v>
      </c>
      <c r="N37" s="13">
        <f t="shared" si="28"/>
        <v>17540</v>
      </c>
      <c r="O37" s="13">
        <f t="shared" si="28"/>
        <v>17148</v>
      </c>
      <c r="P37" s="13">
        <f t="shared" si="28"/>
        <v>18009</v>
      </c>
      <c r="Q37" s="13">
        <f t="shared" si="28"/>
        <v>18009</v>
      </c>
      <c r="R37" s="13">
        <f t="shared" si="28"/>
        <v>17148</v>
      </c>
      <c r="S37" s="13">
        <f t="shared" si="28"/>
        <v>17540</v>
      </c>
      <c r="T37" s="13">
        <f t="shared" si="28"/>
        <v>17540</v>
      </c>
      <c r="U37" s="13">
        <f t="shared" si="28"/>
        <v>18009</v>
      </c>
      <c r="V37" s="13">
        <f t="shared" si="28"/>
        <v>18009</v>
      </c>
      <c r="W37" s="13">
        <f t="shared" si="28"/>
        <v>18323</v>
      </c>
      <c r="X37" s="13">
        <f t="shared" si="28"/>
        <v>18009</v>
      </c>
      <c r="Y37" s="13">
        <f t="shared" si="28"/>
        <v>16365</v>
      </c>
      <c r="Z37" s="13">
        <f t="shared" si="28"/>
        <v>17540</v>
      </c>
      <c r="AA37" s="13">
        <f t="shared" si="28"/>
        <v>15974</v>
      </c>
      <c r="AB37" s="13">
        <f t="shared" si="28"/>
        <v>14486</v>
      </c>
      <c r="AC37" s="13">
        <f t="shared" si="28"/>
        <v>15191</v>
      </c>
      <c r="AD37" s="13">
        <f t="shared" ref="AD37:AF37" si="29">ROUNDUP(AD16*0.87,)</f>
        <v>15426</v>
      </c>
      <c r="AE37" s="13">
        <f t="shared" si="29"/>
        <v>15191</v>
      </c>
      <c r="AF37" s="13">
        <f t="shared" si="29"/>
        <v>14094</v>
      </c>
    </row>
    <row r="38" spans="1:32"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spans="1:32" s="16" customFormat="1" ht="12" customHeight="1" x14ac:dyDescent="0.2">
      <c r="A39" s="4">
        <v>1</v>
      </c>
      <c r="B39" s="13">
        <f t="shared" ref="B39" si="30">ROUNDUP(B18*0.87,)</f>
        <v>21846</v>
      </c>
      <c r="C39" s="13">
        <f t="shared" ref="C39:AC39" si="31">ROUNDUP(C18*0.87,)</f>
        <v>21846</v>
      </c>
      <c r="D39" s="13">
        <f t="shared" si="31"/>
        <v>21846</v>
      </c>
      <c r="E39" s="13">
        <f t="shared" si="31"/>
        <v>20124</v>
      </c>
      <c r="F39" s="13">
        <f t="shared" si="31"/>
        <v>21063</v>
      </c>
      <c r="G39" s="13">
        <f t="shared" si="31"/>
        <v>20672</v>
      </c>
      <c r="H39" s="13">
        <f t="shared" si="31"/>
        <v>20358</v>
      </c>
      <c r="I39" s="13">
        <f t="shared" si="31"/>
        <v>23021</v>
      </c>
      <c r="J39" s="13">
        <f t="shared" si="31"/>
        <v>23490</v>
      </c>
      <c r="K39" s="13">
        <f t="shared" si="31"/>
        <v>24508</v>
      </c>
      <c r="L39" s="13">
        <f t="shared" si="31"/>
        <v>21846</v>
      </c>
      <c r="M39" s="13">
        <f t="shared" si="31"/>
        <v>22629</v>
      </c>
      <c r="N39" s="13">
        <f t="shared" si="31"/>
        <v>23021</v>
      </c>
      <c r="O39" s="13">
        <f t="shared" si="31"/>
        <v>22629</v>
      </c>
      <c r="P39" s="13">
        <f t="shared" si="31"/>
        <v>23490</v>
      </c>
      <c r="Q39" s="13">
        <f t="shared" si="31"/>
        <v>23490</v>
      </c>
      <c r="R39" s="13">
        <f t="shared" si="31"/>
        <v>22629</v>
      </c>
      <c r="S39" s="13">
        <f t="shared" si="31"/>
        <v>23021</v>
      </c>
      <c r="T39" s="13">
        <f t="shared" si="31"/>
        <v>23021</v>
      </c>
      <c r="U39" s="13">
        <f t="shared" si="31"/>
        <v>23490</v>
      </c>
      <c r="V39" s="13">
        <f t="shared" si="31"/>
        <v>23490</v>
      </c>
      <c r="W39" s="13">
        <f t="shared" si="31"/>
        <v>23804</v>
      </c>
      <c r="X39" s="13">
        <f t="shared" si="31"/>
        <v>23490</v>
      </c>
      <c r="Y39" s="13">
        <f t="shared" si="31"/>
        <v>21846</v>
      </c>
      <c r="Z39" s="13">
        <f t="shared" si="31"/>
        <v>23021</v>
      </c>
      <c r="AA39" s="13">
        <f t="shared" si="31"/>
        <v>21455</v>
      </c>
      <c r="AB39" s="13">
        <f t="shared" si="31"/>
        <v>18401</v>
      </c>
      <c r="AC39" s="13">
        <f t="shared" si="31"/>
        <v>19106</v>
      </c>
      <c r="AD39" s="13">
        <f t="shared" ref="AD39:AF39" si="32">ROUNDUP(AD18*0.87,)</f>
        <v>19341</v>
      </c>
      <c r="AE39" s="13">
        <f t="shared" si="32"/>
        <v>19106</v>
      </c>
      <c r="AF39" s="13">
        <f t="shared" si="32"/>
        <v>18009</v>
      </c>
    </row>
    <row r="40" spans="1:32" s="16" customFormat="1" ht="12" customHeight="1" x14ac:dyDescent="0.2">
      <c r="A40" s="278">
        <v>2</v>
      </c>
      <c r="B40" s="13">
        <f t="shared" ref="B40" si="33">ROUNDUP(B19*0.87,)</f>
        <v>21846</v>
      </c>
      <c r="C40" s="13">
        <f t="shared" ref="C40:AC40" si="34">ROUNDUP(C19*0.87,)</f>
        <v>21846</v>
      </c>
      <c r="D40" s="13">
        <f t="shared" si="34"/>
        <v>21846</v>
      </c>
      <c r="E40" s="13">
        <f t="shared" si="34"/>
        <v>20124</v>
      </c>
      <c r="F40" s="13">
        <f t="shared" si="34"/>
        <v>21063</v>
      </c>
      <c r="G40" s="13">
        <f t="shared" si="34"/>
        <v>20672</v>
      </c>
      <c r="H40" s="13">
        <f t="shared" si="34"/>
        <v>20358</v>
      </c>
      <c r="I40" s="13">
        <f t="shared" si="34"/>
        <v>23021</v>
      </c>
      <c r="J40" s="13">
        <f t="shared" si="34"/>
        <v>23490</v>
      </c>
      <c r="K40" s="13">
        <f t="shared" si="34"/>
        <v>24508</v>
      </c>
      <c r="L40" s="13">
        <f t="shared" si="34"/>
        <v>21846</v>
      </c>
      <c r="M40" s="13">
        <f t="shared" si="34"/>
        <v>22629</v>
      </c>
      <c r="N40" s="13">
        <f t="shared" si="34"/>
        <v>23021</v>
      </c>
      <c r="O40" s="13">
        <f t="shared" si="34"/>
        <v>22629</v>
      </c>
      <c r="P40" s="13">
        <f t="shared" si="34"/>
        <v>23490</v>
      </c>
      <c r="Q40" s="13">
        <f t="shared" si="34"/>
        <v>23490</v>
      </c>
      <c r="R40" s="13">
        <f t="shared" si="34"/>
        <v>22629</v>
      </c>
      <c r="S40" s="13">
        <f t="shared" si="34"/>
        <v>23021</v>
      </c>
      <c r="T40" s="13">
        <f t="shared" si="34"/>
        <v>23021</v>
      </c>
      <c r="U40" s="13">
        <f t="shared" si="34"/>
        <v>23490</v>
      </c>
      <c r="V40" s="13">
        <f t="shared" si="34"/>
        <v>23490</v>
      </c>
      <c r="W40" s="13">
        <f t="shared" si="34"/>
        <v>23804</v>
      </c>
      <c r="X40" s="13">
        <f t="shared" si="34"/>
        <v>23490</v>
      </c>
      <c r="Y40" s="13">
        <f t="shared" si="34"/>
        <v>21846</v>
      </c>
      <c r="Z40" s="13">
        <f t="shared" si="34"/>
        <v>23021</v>
      </c>
      <c r="AA40" s="13">
        <f t="shared" si="34"/>
        <v>21455</v>
      </c>
      <c r="AB40" s="13">
        <f t="shared" si="34"/>
        <v>18401</v>
      </c>
      <c r="AC40" s="13">
        <f t="shared" si="34"/>
        <v>19106</v>
      </c>
      <c r="AD40" s="13">
        <f t="shared" ref="AD40:AF40" si="35">ROUNDUP(AD19*0.87,)</f>
        <v>19341</v>
      </c>
      <c r="AE40" s="13">
        <f t="shared" si="35"/>
        <v>19106</v>
      </c>
      <c r="AF40" s="13">
        <f t="shared" si="35"/>
        <v>18009</v>
      </c>
    </row>
    <row r="41" spans="1:32" s="16" customFormat="1" ht="12" customHeight="1" x14ac:dyDescent="0.2">
      <c r="A41" s="278">
        <v>3</v>
      </c>
      <c r="B41" s="13">
        <f t="shared" ref="B41" si="36">ROUNDUP(B20*0.87,)</f>
        <v>21846</v>
      </c>
      <c r="C41" s="13">
        <f t="shared" ref="C41:AC41" si="37">ROUNDUP(C20*0.87,)</f>
        <v>21846</v>
      </c>
      <c r="D41" s="13">
        <f t="shared" si="37"/>
        <v>21846</v>
      </c>
      <c r="E41" s="13">
        <f t="shared" si="37"/>
        <v>20124</v>
      </c>
      <c r="F41" s="13">
        <f t="shared" si="37"/>
        <v>21063</v>
      </c>
      <c r="G41" s="13">
        <f t="shared" si="37"/>
        <v>20672</v>
      </c>
      <c r="H41" s="13">
        <f t="shared" si="37"/>
        <v>20358</v>
      </c>
      <c r="I41" s="13">
        <f t="shared" si="37"/>
        <v>23021</v>
      </c>
      <c r="J41" s="13">
        <f t="shared" si="37"/>
        <v>23490</v>
      </c>
      <c r="K41" s="13">
        <f t="shared" si="37"/>
        <v>24508</v>
      </c>
      <c r="L41" s="13">
        <f t="shared" si="37"/>
        <v>21846</v>
      </c>
      <c r="M41" s="13">
        <f t="shared" si="37"/>
        <v>22629</v>
      </c>
      <c r="N41" s="13">
        <f t="shared" si="37"/>
        <v>23021</v>
      </c>
      <c r="O41" s="13">
        <f t="shared" si="37"/>
        <v>22629</v>
      </c>
      <c r="P41" s="13">
        <f t="shared" si="37"/>
        <v>23490</v>
      </c>
      <c r="Q41" s="13">
        <f t="shared" si="37"/>
        <v>23490</v>
      </c>
      <c r="R41" s="13">
        <f t="shared" si="37"/>
        <v>22629</v>
      </c>
      <c r="S41" s="13">
        <f t="shared" si="37"/>
        <v>23021</v>
      </c>
      <c r="T41" s="13">
        <f t="shared" si="37"/>
        <v>23021</v>
      </c>
      <c r="U41" s="13">
        <f t="shared" si="37"/>
        <v>23490</v>
      </c>
      <c r="V41" s="13">
        <f t="shared" si="37"/>
        <v>23490</v>
      </c>
      <c r="W41" s="13">
        <f t="shared" si="37"/>
        <v>23804</v>
      </c>
      <c r="X41" s="13">
        <f t="shared" si="37"/>
        <v>23490</v>
      </c>
      <c r="Y41" s="13">
        <f t="shared" si="37"/>
        <v>21846</v>
      </c>
      <c r="Z41" s="13">
        <f t="shared" si="37"/>
        <v>23021</v>
      </c>
      <c r="AA41" s="13">
        <f t="shared" si="37"/>
        <v>21455</v>
      </c>
      <c r="AB41" s="13">
        <f t="shared" si="37"/>
        <v>18401</v>
      </c>
      <c r="AC41" s="13">
        <f t="shared" si="37"/>
        <v>19106</v>
      </c>
      <c r="AD41" s="13">
        <f t="shared" ref="AD41:AF41" si="38">ROUNDUP(AD20*0.87,)</f>
        <v>19341</v>
      </c>
      <c r="AE41" s="13">
        <f t="shared" si="38"/>
        <v>19106</v>
      </c>
      <c r="AF41" s="13">
        <f t="shared" si="38"/>
        <v>18009</v>
      </c>
    </row>
    <row r="42" spans="1:32" s="16" customFormat="1" ht="12" customHeight="1" x14ac:dyDescent="0.2">
      <c r="A42" s="278">
        <v>4</v>
      </c>
      <c r="B42" s="13">
        <f t="shared" ref="B42" si="39">ROUNDUP(B21*0.87,)</f>
        <v>21846</v>
      </c>
      <c r="C42" s="13">
        <f t="shared" ref="C42:AC42" si="40">ROUNDUP(C21*0.87,)</f>
        <v>21846</v>
      </c>
      <c r="D42" s="13">
        <f t="shared" si="40"/>
        <v>21846</v>
      </c>
      <c r="E42" s="13">
        <f t="shared" si="40"/>
        <v>20124</v>
      </c>
      <c r="F42" s="13">
        <f t="shared" si="40"/>
        <v>21063</v>
      </c>
      <c r="G42" s="13">
        <f t="shared" si="40"/>
        <v>20672</v>
      </c>
      <c r="H42" s="13">
        <f t="shared" si="40"/>
        <v>20358</v>
      </c>
      <c r="I42" s="13">
        <f t="shared" si="40"/>
        <v>23021</v>
      </c>
      <c r="J42" s="13">
        <f t="shared" si="40"/>
        <v>23490</v>
      </c>
      <c r="K42" s="13">
        <f t="shared" si="40"/>
        <v>24508</v>
      </c>
      <c r="L42" s="13">
        <f t="shared" si="40"/>
        <v>21846</v>
      </c>
      <c r="M42" s="13">
        <f t="shared" si="40"/>
        <v>22629</v>
      </c>
      <c r="N42" s="13">
        <f t="shared" si="40"/>
        <v>23021</v>
      </c>
      <c r="O42" s="13">
        <f t="shared" si="40"/>
        <v>22629</v>
      </c>
      <c r="P42" s="13">
        <f t="shared" si="40"/>
        <v>23490</v>
      </c>
      <c r="Q42" s="13">
        <f t="shared" si="40"/>
        <v>23490</v>
      </c>
      <c r="R42" s="13">
        <f t="shared" si="40"/>
        <v>22629</v>
      </c>
      <c r="S42" s="13">
        <f t="shared" si="40"/>
        <v>23021</v>
      </c>
      <c r="T42" s="13">
        <f t="shared" si="40"/>
        <v>23021</v>
      </c>
      <c r="U42" s="13">
        <f t="shared" si="40"/>
        <v>23490</v>
      </c>
      <c r="V42" s="13">
        <f t="shared" si="40"/>
        <v>23490</v>
      </c>
      <c r="W42" s="13">
        <f t="shared" si="40"/>
        <v>23804</v>
      </c>
      <c r="X42" s="13">
        <f t="shared" si="40"/>
        <v>23490</v>
      </c>
      <c r="Y42" s="13">
        <f t="shared" si="40"/>
        <v>21846</v>
      </c>
      <c r="Z42" s="13">
        <f t="shared" si="40"/>
        <v>23021</v>
      </c>
      <c r="AA42" s="13">
        <f t="shared" si="40"/>
        <v>21455</v>
      </c>
      <c r="AB42" s="13">
        <f t="shared" si="40"/>
        <v>18401</v>
      </c>
      <c r="AC42" s="13">
        <f t="shared" si="40"/>
        <v>19106</v>
      </c>
      <c r="AD42" s="13">
        <f t="shared" ref="AD42:AF42" si="41">ROUNDUP(AD21*0.87,)</f>
        <v>19341</v>
      </c>
      <c r="AE42" s="13">
        <f t="shared" si="41"/>
        <v>19106</v>
      </c>
      <c r="AF42" s="13">
        <f t="shared" si="41"/>
        <v>18009</v>
      </c>
    </row>
    <row r="43" spans="1:32" s="16" customFormat="1" ht="165" x14ac:dyDescent="0.2">
      <c r="A43" s="323" t="s">
        <v>441</v>
      </c>
    </row>
    <row r="44" spans="1:32" s="16" customFormat="1" ht="12" customHeight="1" x14ac:dyDescent="0.2">
      <c r="A44" s="224" t="s">
        <v>73</v>
      </c>
    </row>
    <row r="45" spans="1:32" s="14" customFormat="1" ht="12" x14ac:dyDescent="0.2">
      <c r="A45" s="221" t="s">
        <v>442</v>
      </c>
    </row>
    <row r="46" spans="1:32" s="14" customFormat="1" ht="12" x14ac:dyDescent="0.2">
      <c r="A46" s="221" t="s">
        <v>443</v>
      </c>
    </row>
    <row r="47" spans="1:32" s="14" customFormat="1" ht="12.75" customHeight="1" x14ac:dyDescent="0.2">
      <c r="A47" s="155"/>
    </row>
    <row r="48" spans="1:3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444</v>
      </c>
    </row>
    <row r="55" spans="1:1" s="8" customFormat="1" ht="42" x14ac:dyDescent="0.25">
      <c r="A55" s="225" t="s">
        <v>419</v>
      </c>
    </row>
    <row r="56" spans="1:1" s="8" customFormat="1" ht="42" x14ac:dyDescent="0.25">
      <c r="A56" s="270" t="s">
        <v>415</v>
      </c>
    </row>
    <row r="57" spans="1:1" s="8" customFormat="1" ht="31.5" x14ac:dyDescent="0.25">
      <c r="A57" s="270" t="s">
        <v>416</v>
      </c>
    </row>
    <row r="58" spans="1:1" s="8" customFormat="1" ht="31.5" x14ac:dyDescent="0.25">
      <c r="A58" s="270" t="s">
        <v>445</v>
      </c>
    </row>
    <row r="59" spans="1:1" s="8" customFormat="1" ht="63" x14ac:dyDescent="0.25">
      <c r="A59" s="270" t="s">
        <v>446</v>
      </c>
    </row>
    <row r="60" spans="1:1" s="8" customFormat="1" ht="42" x14ac:dyDescent="0.25">
      <c r="A60" s="225" t="s">
        <v>447</v>
      </c>
    </row>
    <row r="61" spans="1:1" s="8" customFormat="1" ht="31.5" x14ac:dyDescent="0.25">
      <c r="A61" s="270" t="s">
        <v>448</v>
      </c>
    </row>
    <row r="62" spans="1:1" s="8" customFormat="1" ht="21" x14ac:dyDescent="0.25">
      <c r="A62" s="270" t="s">
        <v>449</v>
      </c>
    </row>
    <row r="63" spans="1:1" s="8" customFormat="1" ht="42" x14ac:dyDescent="0.25">
      <c r="A63" s="186" t="s">
        <v>196</v>
      </c>
    </row>
    <row r="64" spans="1:1" s="8" customFormat="1" ht="63" x14ac:dyDescent="0.25">
      <c r="A64" s="302" t="s">
        <v>417</v>
      </c>
    </row>
    <row r="65" spans="1:1" s="8" customFormat="1" ht="21" x14ac:dyDescent="0.25">
      <c r="A65" s="216"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 x14ac:dyDescent="0.25">
      <c r="A71" s="60" t="s">
        <v>137</v>
      </c>
    </row>
    <row r="72" spans="1:1" x14ac:dyDescent="0.25">
      <c r="A72" s="324"/>
    </row>
    <row r="73" spans="1:1" x14ac:dyDescent="0.25">
      <c r="A73" s="324"/>
    </row>
    <row r="74" spans="1:1" x14ac:dyDescent="0.25">
      <c r="A74" s="8"/>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4"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row>
    <row r="23" spans="1:24"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row>
    <row r="27" spans="1:24" s="16" customFormat="1" ht="12" customHeight="1" x14ac:dyDescent="0.2">
      <c r="A27" s="4">
        <v>1</v>
      </c>
      <c r="B27" s="13" t="e">
        <f t="shared" ref="B27:L27" si="6">ROUNDUP(B6*0.9,)</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ROUNDUP(M6*0.9,)</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ROUNDUP(W6*0.9,)</f>
        <v>#REF!</v>
      </c>
      <c r="X27" s="13" t="e">
        <f t="shared" si="8"/>
        <v>#REF!</v>
      </c>
    </row>
    <row r="28" spans="1:24" s="16" customFormat="1" ht="12" customHeight="1" x14ac:dyDescent="0.2">
      <c r="A28" s="4">
        <v>2</v>
      </c>
      <c r="B28" s="13" t="e">
        <f t="shared" ref="B28:L28" si="9">ROUNDUP(B7*0.9,)</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ROUNDUP(M7*0.9,)</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ROUNDUP(W7*0.9,)</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ROUNDUP(B9*0.9,)</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ROUNDUP(M9*0.9,)</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ROUNDUP(W9*0.9,)</f>
        <v>#REF!</v>
      </c>
      <c r="X30" s="13" t="e">
        <f t="shared" si="14"/>
        <v>#REF!</v>
      </c>
    </row>
    <row r="31" spans="1:24" s="16" customFormat="1" ht="12" customHeight="1" x14ac:dyDescent="0.2">
      <c r="A31" s="4">
        <v>2</v>
      </c>
      <c r="B31" s="13" t="e">
        <f t="shared" ref="B31:L31" si="15">ROUNDUP(B10*0.9,)</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ROUNDUP(M10*0.9,)</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ROUNDUP(W10*0.9,)</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ROUNDUP(B12*0.9,)</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ROUNDUP(M12*0.9,)</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ROUNDUP(W12*0.9,)</f>
        <v>#REF!</v>
      </c>
      <c r="X33" s="13" t="e">
        <f t="shared" si="20"/>
        <v>#REF!</v>
      </c>
    </row>
    <row r="34" spans="1:24" s="16" customFormat="1" ht="12" customHeight="1" x14ac:dyDescent="0.2">
      <c r="A34" s="4">
        <v>2</v>
      </c>
      <c r="B34" s="13" t="e">
        <f t="shared" ref="B34:L34" si="21">ROUNDUP(B13*0.9,)</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ROUNDUP(M13*0.9,)</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ROUNDUP(W13*0.9,)</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ROUNDUP(B15*0.9,)</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ROUNDUP(M15*0.9,)</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ROUNDUP(W15*0.9,)</f>
        <v>#REF!</v>
      </c>
      <c r="X36" s="13" t="e">
        <f t="shared" si="26"/>
        <v>#REF!</v>
      </c>
    </row>
    <row r="37" spans="1:24" s="16" customFormat="1" ht="12" customHeight="1" x14ac:dyDescent="0.2">
      <c r="A37" s="278">
        <v>2</v>
      </c>
      <c r="B37" s="13" t="e">
        <f t="shared" ref="B37:L37" si="27">ROUNDUP(B16*0.9,)</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ROUNDUP(M16*0.9,)</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ROUNDUP(W16*0.9,)</f>
        <v>#REF!</v>
      </c>
      <c r="X37" s="13" t="e">
        <f t="shared" si="29"/>
        <v>#REF!</v>
      </c>
    </row>
    <row r="38" spans="1:24"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ROUNDUP(B18*0.9,)</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ROUNDUP(M18*0.9,)</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ROUNDUP(W18*0.9,)</f>
        <v>#REF!</v>
      </c>
      <c r="X39" s="13" t="e">
        <f t="shared" si="32"/>
        <v>#REF!</v>
      </c>
    </row>
    <row r="40" spans="1:24" s="16" customFormat="1" ht="12" customHeight="1" x14ac:dyDescent="0.2">
      <c r="A40" s="278">
        <v>2</v>
      </c>
      <c r="B40" s="13" t="e">
        <f t="shared" ref="B40:L40" si="33">ROUNDUP(B19*0.9,)</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ROUNDUP(M19*0.9,)</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ROUNDUP(W19*0.9,)</f>
        <v>#REF!</v>
      </c>
      <c r="X40" s="13" t="e">
        <f t="shared" si="35"/>
        <v>#REF!</v>
      </c>
    </row>
    <row r="41" spans="1:24" s="16" customFormat="1" ht="12" customHeight="1" x14ac:dyDescent="0.2">
      <c r="A41" s="278">
        <v>3</v>
      </c>
      <c r="B41" s="13" t="e">
        <f t="shared" ref="B41:L41" si="36">ROUNDUP(B20*0.9,)</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ROUNDUP(M20*0.9,)</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ROUNDUP(W20*0.9,)</f>
        <v>#REF!</v>
      </c>
      <c r="X41" s="13" t="e">
        <f t="shared" si="38"/>
        <v>#REF!</v>
      </c>
    </row>
    <row r="42" spans="1:24" s="16" customFormat="1" ht="12" customHeight="1" x14ac:dyDescent="0.2">
      <c r="A42" s="278">
        <v>4</v>
      </c>
      <c r="B42" s="13" t="e">
        <f t="shared" ref="B42:L42" si="39">ROUNDUP(B21*0.9,)</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ROUNDUP(M21*0.9,)</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ROUNDUP(W21*0.9,)</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5" t="s">
        <v>329</v>
      </c>
    </row>
    <row r="47" spans="1:24" s="14" customFormat="1" ht="12.75" customHeight="1" x14ac:dyDescent="0.2">
      <c r="A47" s="325"/>
    </row>
    <row r="48" spans="1:24" s="14" customFormat="1" ht="12.75" customHeight="1" x14ac:dyDescent="0.2">
      <c r="A48" s="325"/>
    </row>
    <row r="49" spans="1:1" s="14" customFormat="1" ht="57.4" customHeight="1" thickBot="1" x14ac:dyDescent="0.25">
      <c r="A49" s="325"/>
    </row>
    <row r="50" spans="1:1" s="53" customFormat="1" ht="12.75" thickBot="1" x14ac:dyDescent="0.25">
      <c r="A50" s="305" t="s">
        <v>426</v>
      </c>
    </row>
    <row r="51" spans="1:1" s="53" customFormat="1" ht="36" x14ac:dyDescent="0.2">
      <c r="A51" s="306" t="s">
        <v>427</v>
      </c>
    </row>
    <row r="52" spans="1:1" s="53" customFormat="1" ht="96.75" thickBot="1" x14ac:dyDescent="0.25">
      <c r="A52" s="307" t="s">
        <v>428</v>
      </c>
    </row>
    <row r="53" spans="1:1" s="53" customFormat="1" ht="12.75" thickBot="1" x14ac:dyDescent="0.25">
      <c r="A53" s="308" t="s">
        <v>73</v>
      </c>
    </row>
    <row r="54" spans="1:1" s="53" customFormat="1" ht="15.75" customHeight="1" x14ac:dyDescent="0.2">
      <c r="A54" s="309" t="s">
        <v>429</v>
      </c>
    </row>
    <row r="55" spans="1:1" s="53" customFormat="1" ht="48.75" customHeight="1" thickBot="1" x14ac:dyDescent="0.25">
      <c r="A55" s="310" t="s">
        <v>430</v>
      </c>
    </row>
    <row r="56" spans="1:1" s="53" customFormat="1" ht="48.75" customHeight="1" x14ac:dyDescent="0.2">
      <c r="A56" s="356" t="s">
        <v>431</v>
      </c>
    </row>
    <row r="57" spans="1:1" s="53" customFormat="1" ht="103.5" customHeight="1" thickBot="1" x14ac:dyDescent="0.25">
      <c r="A57" s="357"/>
    </row>
    <row r="58" spans="1:1" s="53" customFormat="1" ht="36.75" thickBot="1" x14ac:dyDescent="0.25">
      <c r="A58" s="311" t="s">
        <v>435</v>
      </c>
    </row>
    <row r="59" spans="1:1" s="53" customFormat="1" ht="24" x14ac:dyDescent="0.2">
      <c r="A59" s="312" t="s">
        <v>432</v>
      </c>
    </row>
    <row r="60" spans="1:1" s="53" customFormat="1" ht="24" x14ac:dyDescent="0.2">
      <c r="A60" s="312" t="s">
        <v>433</v>
      </c>
    </row>
    <row r="61" spans="1:1" s="53" customFormat="1" ht="24.75" thickBot="1" x14ac:dyDescent="0.25">
      <c r="A61" s="312" t="s">
        <v>434</v>
      </c>
    </row>
    <row r="62" spans="1:1" s="53" customFormat="1" ht="12.75" thickBot="1" x14ac:dyDescent="0.25">
      <c r="A62" s="313" t="s">
        <v>72</v>
      </c>
    </row>
    <row r="63" spans="1:1" s="53" customFormat="1" ht="48.75" customHeight="1" x14ac:dyDescent="0.2">
      <c r="A63" s="314"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BE24"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5"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5" t="e">
        <f t="shared" si="0"/>
        <v>#REF!</v>
      </c>
      <c r="AT24" s="195" t="e">
        <f t="shared" si="0"/>
        <v>#REF!</v>
      </c>
      <c r="AU24" s="195"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8" t="s">
        <v>200</v>
      </c>
      <c r="B25" s="113" t="e">
        <f t="shared" ref="B25:BE25" si="1">B4</f>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8">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8">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8">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8">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5" t="s">
        <v>329</v>
      </c>
    </row>
    <row r="47" spans="1:57" s="14" customFormat="1" ht="12.75" customHeight="1" x14ac:dyDescent="0.2">
      <c r="A47" s="325"/>
    </row>
    <row r="48" spans="1:57"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5" t="s">
        <v>329</v>
      </c>
    </row>
    <row r="47" spans="1:57" s="14" customFormat="1" ht="12.75" customHeight="1" x14ac:dyDescent="0.2">
      <c r="A47" s="325"/>
    </row>
    <row r="48" spans="1:57"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5" t="s">
        <v>329</v>
      </c>
    </row>
    <row r="47" spans="1:57" s="14" customFormat="1" ht="12.75" customHeight="1" x14ac:dyDescent="0.2">
      <c r="A47" s="325"/>
    </row>
    <row r="48" spans="1:57"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220</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0"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0"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5" t="s">
        <v>329</v>
      </c>
    </row>
    <row r="47" spans="1:57" s="14" customFormat="1" ht="12.75" customHeight="1" x14ac:dyDescent="0.2">
      <c r="A47" s="325"/>
    </row>
    <row r="48" spans="1:57" s="14" customFormat="1" ht="12.75" customHeight="1" x14ac:dyDescent="0.2">
      <c r="A48" s="325"/>
    </row>
    <row r="49" spans="1:1" s="14" customFormat="1" ht="57.4" customHeight="1" thickBot="1" x14ac:dyDescent="0.25">
      <c r="A49" s="325"/>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row>
    <row r="24" spans="1:57" s="14" customFormat="1" ht="12.75" customHeight="1" x14ac:dyDescent="0.2">
      <c r="A24" s="96" t="s">
        <v>64</v>
      </c>
    </row>
    <row r="25" spans="1:57" s="14" customFormat="1" ht="12.75" customHeight="1" x14ac:dyDescent="0.2">
      <c r="A25" s="325" t="s">
        <v>329</v>
      </c>
    </row>
    <row r="26" spans="1:57" s="14" customFormat="1" ht="12.75" customHeight="1" x14ac:dyDescent="0.2">
      <c r="A26" s="325"/>
    </row>
    <row r="27" spans="1:57" s="14" customFormat="1" ht="12.75" customHeight="1" x14ac:dyDescent="0.2">
      <c r="A27" s="325"/>
    </row>
    <row r="28" spans="1:57" s="14" customFormat="1" ht="57.4" customHeight="1" thickBot="1" x14ac:dyDescent="0.25">
      <c r="A28" s="325"/>
    </row>
    <row r="29" spans="1:57" x14ac:dyDescent="0.25">
      <c r="A29" s="231" t="s">
        <v>73</v>
      </c>
    </row>
    <row r="30" spans="1:57" ht="25.5" thickBot="1" x14ac:dyDescent="0.3">
      <c r="A30" s="232" t="s">
        <v>401</v>
      </c>
    </row>
    <row r="31" spans="1:57" ht="15.75" thickBot="1" x14ac:dyDescent="0.3">
      <c r="A31" s="15"/>
    </row>
    <row r="32" spans="1:57" x14ac:dyDescent="0.25">
      <c r="A32" s="105" t="s">
        <v>72</v>
      </c>
    </row>
    <row r="33" spans="1:1" ht="108.75" thickBot="1" x14ac:dyDescent="0.3">
      <c r="A33" s="230" t="s">
        <v>223</v>
      </c>
    </row>
    <row r="34" spans="1:1" ht="15.75" thickBot="1" x14ac:dyDescent="0.3">
      <c r="A34" s="276" t="s">
        <v>375</v>
      </c>
    </row>
    <row r="35" spans="1:1" ht="24.75" x14ac:dyDescent="0.25">
      <c r="A35" s="277" t="s">
        <v>403</v>
      </c>
    </row>
  </sheetData>
  <mergeCells count="1">
    <mergeCell ref="A25:A28"/>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'C завтраками| Bed and breakfast'!#REF!</f>
        <v>#REF!</v>
      </c>
    </row>
    <row r="3" spans="1:2" s="8" customFormat="1" ht="24" customHeight="1" x14ac:dyDescent="0.25">
      <c r="A3" s="265" t="s">
        <v>200</v>
      </c>
      <c r="B3" s="286" t="e">
        <f>'C завтраками| Bed and breakfast'!#REF!</f>
        <v>#REF!</v>
      </c>
    </row>
    <row r="4" spans="1:2" s="15" customFormat="1" ht="12" customHeight="1" x14ac:dyDescent="0.2">
      <c r="A4" s="13" t="s">
        <v>220</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307</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326</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327</v>
      </c>
      <c r="B13" s="20"/>
    </row>
    <row r="14" spans="1:2" s="15" customFormat="1" ht="12" customHeight="1" x14ac:dyDescent="0.2">
      <c r="A14" s="4">
        <v>1</v>
      </c>
      <c r="B14" s="20" t="e">
        <f>'C завтраками| Bed and breakfast'!#REF!*0.85</f>
        <v>#REF!</v>
      </c>
    </row>
    <row r="15" spans="1:2" s="15" customFormat="1" ht="12" customHeight="1" x14ac:dyDescent="0.2">
      <c r="A15" s="278">
        <v>2</v>
      </c>
      <c r="B15" s="20" t="e">
        <f>'C завтраками| Bed and breakfast'!#REF!*0.85</f>
        <v>#REF!</v>
      </c>
    </row>
    <row r="16" spans="1:2" s="15" customFormat="1" ht="12" customHeight="1" x14ac:dyDescent="0.2">
      <c r="A16" s="279" t="s">
        <v>377</v>
      </c>
      <c r="B16" s="20"/>
    </row>
    <row r="17" spans="1:2" s="15" customFormat="1" ht="12" customHeight="1" x14ac:dyDescent="0.2">
      <c r="A17" s="4">
        <v>1</v>
      </c>
      <c r="B17" s="20" t="e">
        <f>'C завтраками| Bed and breakfast'!#REF!*0.85</f>
        <v>#REF!</v>
      </c>
    </row>
    <row r="18" spans="1:2" s="15" customFormat="1" ht="12" customHeight="1" x14ac:dyDescent="0.2">
      <c r="A18" s="278">
        <v>2</v>
      </c>
      <c r="B18" s="20" t="e">
        <f>'C завтраками| Bed and breakfast'!#REF!*0.85</f>
        <v>#REF!</v>
      </c>
    </row>
    <row r="19" spans="1:2" s="15" customFormat="1" ht="12" customHeight="1" x14ac:dyDescent="0.2">
      <c r="A19" s="278">
        <v>3</v>
      </c>
      <c r="B19" s="20" t="e">
        <f>'C завтраками| Bed and breakfast'!#REF!*0.85</f>
        <v>#REF!</v>
      </c>
    </row>
    <row r="20" spans="1:2" s="15" customFormat="1" ht="12" customHeight="1" x14ac:dyDescent="0.2">
      <c r="A20" s="278">
        <v>4</v>
      </c>
      <c r="B20" s="20" t="e">
        <f>'C завтраками| Bed and breakfast'!#REF!*0.85</f>
        <v>#REF!</v>
      </c>
    </row>
    <row r="21" spans="1:2" s="15" customFormat="1" ht="12" customHeight="1" x14ac:dyDescent="0.2">
      <c r="A21" s="134"/>
      <c r="B21" s="136"/>
    </row>
    <row r="22" spans="1:2" s="15" customFormat="1" ht="24.6" customHeight="1" x14ac:dyDescent="0.2">
      <c r="A22" s="266" t="s">
        <v>362</v>
      </c>
      <c r="B22" s="286" t="e">
        <f t="shared" ref="B22" si="0">B2</f>
        <v>#REF!</v>
      </c>
    </row>
    <row r="23" spans="1:2" s="15" customFormat="1" ht="23.45" customHeight="1" x14ac:dyDescent="0.2">
      <c r="A23" s="265" t="s">
        <v>200</v>
      </c>
      <c r="B23" s="286" t="e">
        <f t="shared" ref="B23" si="1">B3</f>
        <v>#REF!</v>
      </c>
    </row>
    <row r="24" spans="1:2" s="15" customFormat="1" ht="12" customHeight="1" x14ac:dyDescent="0.2">
      <c r="A24" s="13" t="s">
        <v>220</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307</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326</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327</v>
      </c>
      <c r="B33" s="20"/>
    </row>
    <row r="34" spans="1:16226" s="15" customFormat="1" ht="12" customHeight="1" x14ac:dyDescent="0.2">
      <c r="A34" s="4">
        <v>1</v>
      </c>
      <c r="B34" s="20" t="e">
        <f t="shared" ref="B34" si="8">B14*0.9</f>
        <v>#REF!</v>
      </c>
    </row>
    <row r="35" spans="1:16226" s="15" customFormat="1" ht="12" customHeight="1" x14ac:dyDescent="0.2">
      <c r="A35" s="278">
        <v>2</v>
      </c>
      <c r="B35" s="20" t="e">
        <f t="shared" ref="B35" si="9">B15*0.9</f>
        <v>#REF!</v>
      </c>
    </row>
    <row r="36" spans="1:16226" s="15" customFormat="1" ht="12" customHeight="1" x14ac:dyDescent="0.2">
      <c r="A36" s="279" t="s">
        <v>377</v>
      </c>
      <c r="B36" s="20"/>
    </row>
    <row r="37" spans="1:16226" s="15" customFormat="1" ht="12" customHeight="1" x14ac:dyDescent="0.2">
      <c r="A37" s="4">
        <v>1</v>
      </c>
      <c r="B37" s="20" t="e">
        <f t="shared" ref="B37" si="10">B17*0.9</f>
        <v>#REF!</v>
      </c>
    </row>
    <row r="38" spans="1:16226" s="15" customFormat="1" ht="12" customHeight="1" x14ac:dyDescent="0.2">
      <c r="A38" s="278">
        <v>2</v>
      </c>
      <c r="B38" s="20" t="e">
        <f t="shared" ref="B38" si="11">B18*0.9</f>
        <v>#REF!</v>
      </c>
    </row>
    <row r="39" spans="1:16226" s="15" customFormat="1" ht="12" customHeight="1" x14ac:dyDescent="0.2">
      <c r="A39" s="278">
        <v>3</v>
      </c>
      <c r="B39" s="20" t="e">
        <f t="shared" ref="B39" si="12">B19*0.9</f>
        <v>#REF!</v>
      </c>
    </row>
    <row r="40" spans="1:16226" s="15" customFormat="1" ht="12" customHeight="1" x14ac:dyDescent="0.2">
      <c r="A40" s="278">
        <v>4</v>
      </c>
      <c r="B40" s="20" t="e">
        <f t="shared" ref="B40" si="13">B20*0.9</f>
        <v>#REF!</v>
      </c>
    </row>
    <row r="41" spans="1:16226" s="15" customFormat="1" ht="12" customHeight="1" x14ac:dyDescent="0.2">
      <c r="A41" s="134"/>
    </row>
    <row r="42" spans="1:16226" ht="165" x14ac:dyDescent="0.25">
      <c r="A42" s="267" t="s">
        <v>365</v>
      </c>
    </row>
    <row r="43" spans="1:16226"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21" t="s">
        <v>366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21" t="s">
        <v>367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5" t="s">
        <v>368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70" t="s">
        <v>369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70" t="s">
        <v>370</v>
      </c>
    </row>
    <row r="54" spans="1:801 15602:15902" ht="31.5" x14ac:dyDescent="0.25">
      <c r="A54" s="270" t="s">
        <v>371</v>
      </c>
    </row>
    <row r="55" spans="1:801 15602:15902" ht="21" x14ac:dyDescent="0.25">
      <c r="A55" s="270" t="s">
        <v>372</v>
      </c>
    </row>
    <row r="56" spans="1:801 15602:15902" ht="42" x14ac:dyDescent="0.25">
      <c r="A56" s="270" t="s">
        <v>373</v>
      </c>
    </row>
    <row r="57" spans="1:801 15602:15902" ht="52.5" x14ac:dyDescent="0.25">
      <c r="A57" s="186" t="s">
        <v>196</v>
      </c>
    </row>
    <row r="58" spans="1:801 15602:15902" ht="31.5" x14ac:dyDescent="0.25">
      <c r="A58" s="216"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24"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307</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326</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327</v>
      </c>
      <c r="B13" s="20"/>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377</v>
      </c>
      <c r="B16" s="20"/>
    </row>
    <row r="17" spans="1:2" s="15" customFormat="1" ht="12" customHeight="1" x14ac:dyDescent="0.2">
      <c r="A17" s="4">
        <v>1</v>
      </c>
      <c r="B17" s="20" t="e">
        <f>'Наполни лето | FIT15'!B17</f>
        <v>#REF!</v>
      </c>
    </row>
    <row r="18" spans="1:2" s="15" customFormat="1" ht="12" customHeight="1" x14ac:dyDescent="0.2">
      <c r="A18" s="278">
        <v>2</v>
      </c>
      <c r="B18" s="20" t="e">
        <f>'Наполни лето | FIT15'!B18</f>
        <v>#REF!</v>
      </c>
    </row>
    <row r="19" spans="1:2" s="15" customFormat="1" ht="12" customHeight="1" x14ac:dyDescent="0.2">
      <c r="A19" s="278">
        <v>3</v>
      </c>
      <c r="B19" s="20" t="e">
        <f>'Наполни лето | FIT15'!B19</f>
        <v>#REF!</v>
      </c>
    </row>
    <row r="20" spans="1:2" s="15" customFormat="1" ht="12" customHeight="1" x14ac:dyDescent="0.2">
      <c r="A20" s="278">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66" t="s">
        <v>362</v>
      </c>
      <c r="B23" s="286" t="e">
        <f t="shared" ref="B23" si="0">B2</f>
        <v>#REF!</v>
      </c>
    </row>
    <row r="24" spans="1:2" s="15" customFormat="1" ht="23.45" customHeight="1" x14ac:dyDescent="0.2">
      <c r="A24" s="265" t="s">
        <v>200</v>
      </c>
      <c r="B24" s="286" t="e">
        <f t="shared" ref="B24" si="1">B3</f>
        <v>#REF!</v>
      </c>
    </row>
    <row r="25" spans="1:2" s="15" customFormat="1" ht="12" customHeight="1" x14ac:dyDescent="0.2">
      <c r="A25" s="13" t="s">
        <v>220</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307</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326</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327</v>
      </c>
      <c r="B34" s="45"/>
    </row>
    <row r="35" spans="1:16230" s="15" customFormat="1" ht="12" customHeight="1" x14ac:dyDescent="0.2">
      <c r="A35" s="4">
        <v>1</v>
      </c>
      <c r="B35" s="20" t="e">
        <f t="shared" ref="B35" si="8">ROUNDUP(B14*0.87,)</f>
        <v>#REF!</v>
      </c>
    </row>
    <row r="36" spans="1:16230" s="15" customFormat="1" ht="12" customHeight="1" x14ac:dyDescent="0.2">
      <c r="A36" s="278">
        <v>2</v>
      </c>
      <c r="B36" s="20" t="e">
        <f t="shared" ref="B36" si="9">ROUNDUP(B15*0.87,)</f>
        <v>#REF!</v>
      </c>
    </row>
    <row r="37" spans="1:16230" s="15" customFormat="1" ht="12" customHeight="1" x14ac:dyDescent="0.2">
      <c r="A37" s="279" t="s">
        <v>377</v>
      </c>
      <c r="B37" s="20"/>
    </row>
    <row r="38" spans="1:16230" s="15" customFormat="1" ht="12" customHeight="1" x14ac:dyDescent="0.2">
      <c r="A38" s="4">
        <v>1</v>
      </c>
      <c r="B38" s="20" t="e">
        <f t="shared" ref="B38" si="10">ROUNDUP(B17*0.87,)</f>
        <v>#REF!</v>
      </c>
    </row>
    <row r="39" spans="1:16230" s="15" customFormat="1" ht="12" customHeight="1" x14ac:dyDescent="0.2">
      <c r="A39" s="278">
        <v>2</v>
      </c>
      <c r="B39" s="20" t="e">
        <f t="shared" ref="B39" si="11">ROUNDUP(B18*0.87,)</f>
        <v>#REF!</v>
      </c>
    </row>
    <row r="40" spans="1:16230" s="15" customFormat="1" ht="12" customHeight="1" x14ac:dyDescent="0.2">
      <c r="A40" s="278">
        <v>3</v>
      </c>
      <c r="B40" s="20" t="e">
        <f t="shared" ref="B40" si="12">ROUNDUP(B19*0.87,)</f>
        <v>#REF!</v>
      </c>
    </row>
    <row r="41" spans="1:16230" s="15" customFormat="1" ht="12" customHeight="1" x14ac:dyDescent="0.2">
      <c r="A41" s="278">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7" t="s">
        <v>365</v>
      </c>
    </row>
    <row r="45" spans="1:16230" s="53" customFormat="1" x14ac:dyDescent="0.25">
      <c r="A45" s="224"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21" t="s">
        <v>366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21" t="s">
        <v>367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24"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33" t="s">
        <v>331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351</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5" t="s">
        <v>368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70" t="s">
        <v>369</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70" t="s">
        <v>370</v>
      </c>
    </row>
    <row r="56" spans="1:805 15606:15906" ht="31.5" x14ac:dyDescent="0.25">
      <c r="A56" s="270" t="s">
        <v>371</v>
      </c>
    </row>
    <row r="57" spans="1:805 15606:15906" ht="21" x14ac:dyDescent="0.25">
      <c r="A57" s="270" t="s">
        <v>372</v>
      </c>
    </row>
    <row r="58" spans="1:805 15606:15906" ht="31.5" x14ac:dyDescent="0.25">
      <c r="A58" s="270" t="s">
        <v>373</v>
      </c>
    </row>
    <row r="59" spans="1:805 15606:15906" ht="42" x14ac:dyDescent="0.25">
      <c r="A59" s="186" t="s">
        <v>196</v>
      </c>
    </row>
    <row r="60" spans="1:805 15606:15906" ht="21" x14ac:dyDescent="0.25">
      <c r="A60" s="216"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24"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307</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326</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327</v>
      </c>
      <c r="B13" s="45"/>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377</v>
      </c>
      <c r="B16" s="20"/>
    </row>
    <row r="17" spans="1:16233" s="15" customFormat="1" ht="12" customHeight="1" x14ac:dyDescent="0.2">
      <c r="A17" s="4">
        <v>1</v>
      </c>
      <c r="B17" s="20" t="e">
        <f>'Наполни лето | FIT15'!B17</f>
        <v>#REF!</v>
      </c>
    </row>
    <row r="18" spans="1:16233" s="15" customFormat="1" ht="12" customHeight="1" x14ac:dyDescent="0.2">
      <c r="A18" s="278">
        <v>2</v>
      </c>
      <c r="B18" s="20" t="e">
        <f>'Наполни лето | FIT15'!B18</f>
        <v>#REF!</v>
      </c>
    </row>
    <row r="19" spans="1:16233" s="15" customFormat="1" ht="12" customHeight="1" x14ac:dyDescent="0.2">
      <c r="A19" s="278">
        <v>3</v>
      </c>
      <c r="B19" s="20" t="e">
        <f>'Наполни лето | FIT15'!B19</f>
        <v>#REF!</v>
      </c>
    </row>
    <row r="20" spans="1:16233" s="15" customFormat="1" ht="12" customHeight="1" x14ac:dyDescent="0.2">
      <c r="A20" s="278">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7" t="s">
        <v>365</v>
      </c>
    </row>
    <row r="24" spans="1:16233" s="53" customFormat="1" x14ac:dyDescent="0.25">
      <c r="A24" s="224"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21" t="s">
        <v>366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21" t="s">
        <v>367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24"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33" t="s">
        <v>331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351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5" t="s">
        <v>368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70" t="s">
        <v>369</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70" t="s">
        <v>370</v>
      </c>
    </row>
    <row r="35" spans="1:808 15609:15907" ht="31.5" x14ac:dyDescent="0.25">
      <c r="A35" s="270" t="s">
        <v>371</v>
      </c>
    </row>
    <row r="36" spans="1:808 15609:15907" ht="21" x14ac:dyDescent="0.25">
      <c r="A36" s="270" t="s">
        <v>372</v>
      </c>
    </row>
    <row r="37" spans="1:808 15609:15907" ht="42" x14ac:dyDescent="0.25">
      <c r="A37" s="270" t="s">
        <v>373</v>
      </c>
    </row>
    <row r="38" spans="1:808 15609:15907" ht="52.5" x14ac:dyDescent="0.25">
      <c r="A38" s="186" t="s">
        <v>196</v>
      </c>
    </row>
    <row r="39" spans="1:808 15609:15907" ht="31.5" x14ac:dyDescent="0.25">
      <c r="A39" s="216"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24"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58" t="s">
        <v>163</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1"/>
  <sheetViews>
    <sheetView zoomScaleNormal="100" workbookViewId="0">
      <selection activeCell="B20" sqref="B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10" t="s">
        <v>412</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65" x14ac:dyDescent="0.2">
      <c r="A22" s="298" t="s">
        <v>409</v>
      </c>
    </row>
    <row r="23" spans="1:2" s="16" customFormat="1" ht="12" customHeight="1" thickBot="1" x14ac:dyDescent="0.25">
      <c r="A23" s="211" t="s">
        <v>73</v>
      </c>
    </row>
    <row r="24" spans="1:2" s="14" customFormat="1" ht="12.75" thickBot="1" x14ac:dyDescent="0.25">
      <c r="A24" s="300" t="s">
        <v>424</v>
      </c>
    </row>
    <row r="25" spans="1:2" s="14" customFormat="1" ht="12" x14ac:dyDescent="0.2">
      <c r="A25" s="213" t="s">
        <v>425</v>
      </c>
    </row>
    <row r="26" spans="1:2" s="14" customFormat="1" ht="12.75" customHeight="1" x14ac:dyDescent="0.2">
      <c r="A26" s="155"/>
    </row>
    <row r="27" spans="1:2" s="14" customFormat="1" ht="12.75" customHeight="1" x14ac:dyDescent="0.2">
      <c r="A27" s="224" t="s">
        <v>64</v>
      </c>
    </row>
    <row r="28" spans="1:2" x14ac:dyDescent="0.25">
      <c r="A28" s="49" t="s">
        <v>65</v>
      </c>
    </row>
    <row r="29" spans="1:2" x14ac:dyDescent="0.25">
      <c r="A29" s="50" t="s">
        <v>66</v>
      </c>
    </row>
    <row r="30" spans="1:2" x14ac:dyDescent="0.25">
      <c r="A30" s="50" t="s">
        <v>68</v>
      </c>
    </row>
    <row r="31" spans="1:2" ht="24" x14ac:dyDescent="0.25">
      <c r="A31" s="156" t="s">
        <v>69</v>
      </c>
    </row>
    <row r="32" spans="1:2" x14ac:dyDescent="0.25">
      <c r="A32" s="56" t="s">
        <v>379</v>
      </c>
    </row>
    <row r="33" spans="1:1" ht="24" x14ac:dyDescent="0.25">
      <c r="A33" s="156" t="s">
        <v>227</v>
      </c>
    </row>
    <row r="34" spans="1:1" s="8" customFormat="1" ht="25.5" x14ac:dyDescent="0.25">
      <c r="A34" s="215" t="s">
        <v>413</v>
      </c>
    </row>
    <row r="35" spans="1:1" s="8" customFormat="1" ht="51" x14ac:dyDescent="0.25">
      <c r="A35" s="318" t="s">
        <v>436</v>
      </c>
    </row>
    <row r="36" spans="1:1" s="8" customFormat="1" ht="25.5" x14ac:dyDescent="0.25">
      <c r="A36" s="301" t="s">
        <v>421</v>
      </c>
    </row>
    <row r="37" spans="1:1" s="8" customFormat="1" ht="25.5" x14ac:dyDescent="0.25">
      <c r="A37" s="301" t="s">
        <v>422</v>
      </c>
    </row>
    <row r="38" spans="1:1" s="8" customFormat="1" ht="51" x14ac:dyDescent="0.25">
      <c r="A38" s="301" t="s">
        <v>410</v>
      </c>
    </row>
    <row r="39" spans="1:1" s="8" customFormat="1" ht="51" x14ac:dyDescent="0.25">
      <c r="A39" s="301" t="s">
        <v>423</v>
      </c>
    </row>
    <row r="40" spans="1:1" s="8" customFormat="1" ht="25.5" x14ac:dyDescent="0.25">
      <c r="A40" s="301" t="s">
        <v>411</v>
      </c>
    </row>
    <row r="41" spans="1:1" s="8" customFormat="1" x14ac:dyDescent="0.25">
      <c r="A41" s="168"/>
    </row>
    <row r="42" spans="1:1" s="8" customFormat="1" ht="42" x14ac:dyDescent="0.25">
      <c r="A42" s="186" t="s">
        <v>196</v>
      </c>
    </row>
    <row r="43" spans="1:1" s="8" customFormat="1" ht="21" x14ac:dyDescent="0.25">
      <c r="A43" s="216" t="s">
        <v>192</v>
      </c>
    </row>
    <row r="44" spans="1:1" s="8" customFormat="1" ht="54" x14ac:dyDescent="0.25">
      <c r="A44" s="170" t="s">
        <v>193</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136</v>
      </c>
    </row>
    <row r="49" spans="1:1" s="8" customFormat="1" ht="24" x14ac:dyDescent="0.25">
      <c r="A49" s="60" t="s">
        <v>137</v>
      </c>
    </row>
    <row r="50" spans="1:1" s="8" customFormat="1" x14ac:dyDescent="0.25">
      <c r="A50" s="73"/>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90</vt:i4>
      </vt:variant>
    </vt:vector>
  </HeadingPairs>
  <TitlesOfParts>
    <vt:vector size="90" baseType="lpstr">
      <vt:lpstr>BAR BB - Open rates</vt:lpstr>
      <vt:lpstr>NETTO 15-BB net 15%</vt:lpstr>
      <vt:lpstr>C завтраками| Bed and breakfast</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Каникулы в горах|comiss</vt:lpstr>
      <vt:lpstr>Каникулы в горах|FIT15</vt:lpstr>
      <vt:lpstr>Каникулы в горах|FIT18 </vt:lpstr>
      <vt:lpstr>Осенние каникулы|FIT18</vt:lpstr>
      <vt:lpstr>Каникулы в горах|FIT18+25</vt:lpstr>
      <vt:lpstr>Каникулы в горах|FIT20+35</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4=3 | FIT15</vt:lpstr>
      <vt:lpstr>4=3 | FIT20</vt:lpstr>
      <vt:lpstr>ЗЭГ 2022|FIT20</vt:lpstr>
      <vt:lpstr>Осенние каникулы 2022</vt:lpstr>
      <vt:lpstr>4=3 </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BB10%(2024)|FIT15 </vt:lpstr>
      <vt:lpstr>РБ BB10%(2024)|FIT20+35</vt:lpstr>
      <vt:lpstr>РБ BB10%(2024)|FIT18+25</vt:lpstr>
      <vt:lpstr>РБ BB10%(2024)|FIT18</vt:lpstr>
      <vt:lpstr>Отдыхай и Катай |FIT18</vt:lpstr>
      <vt:lpstr>Отдыхай и Катай |COMISSION</vt:lpstr>
      <vt:lpstr>Отдыхай и Катай |FIT18+25</vt:lpstr>
      <vt:lpstr>Отдыхай и Катай |FIT20</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2025-04-17T13:26:10Z</dcterms:modified>
</cp:coreProperties>
</file>